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educationgovtnz-my.sharepoint.com/personal/aichmanh_moe_govt_nz/Documents/Desktop/1a.  ED COUNTS - work in progress/TERTIARY/Tertiary research/"/>
    </mc:Choice>
  </mc:AlternateContent>
  <xr:revisionPtr revIDLastSave="0" documentId="8_{5F9200C8-C194-43D0-ABBC-5B7FCE0FF961}" xr6:coauthVersionLast="47" xr6:coauthVersionMax="47" xr10:uidLastSave="{00000000-0000-0000-0000-000000000000}"/>
  <bookViews>
    <workbookView xWindow="-110" yWindow="-110" windowWidth="19420" windowHeight="10300" tabRatio="604" xr2:uid="{00000000-000D-0000-FFFF-FFFF00000000}"/>
  </bookViews>
  <sheets>
    <sheet name="Index" sheetId="10" r:id="rId1"/>
    <sheet name="RSF.1" sheetId="14" r:id="rId2"/>
    <sheet name="RSF.2" sheetId="1" r:id="rId3"/>
    <sheet name="RSF.3" sheetId="12" r:id="rId4"/>
    <sheet name="RSF.4" sheetId="4" r:id="rId5"/>
    <sheet name="RSF.5" sheetId="5" r:id="rId6"/>
    <sheet name="RSF.6" sheetId="6" r:id="rId7"/>
    <sheet name="RSF.7" sheetId="7" r:id="rId8"/>
    <sheet name="RSF.8"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4" l="1"/>
  <c r="Y18" i="5"/>
  <c r="Y19" i="5"/>
  <c r="Y20" i="5"/>
  <c r="Y21" i="5"/>
  <c r="Y22" i="5"/>
  <c r="Y23" i="5"/>
  <c r="Y24" i="5"/>
  <c r="Y25" i="5"/>
  <c r="Y26" i="5"/>
  <c r="Y13" i="5"/>
  <c r="X4" i="12"/>
  <c r="O29" i="4" l="1"/>
  <c r="O27" i="4"/>
  <c r="O25" i="4"/>
  <c r="O24" i="4"/>
  <c r="O23" i="4"/>
  <c r="O22" i="4"/>
  <c r="O21" i="4"/>
  <c r="O20" i="4"/>
  <c r="O19" i="4"/>
  <c r="N24" i="4" l="1"/>
  <c r="X18" i="5" l="1"/>
  <c r="X19" i="5"/>
  <c r="X20" i="5"/>
  <c r="X21" i="5"/>
  <c r="X22" i="5"/>
  <c r="X23" i="5"/>
  <c r="X24" i="5"/>
  <c r="X25" i="5"/>
  <c r="X26" i="5"/>
  <c r="X13" i="5"/>
  <c r="Y4" i="12"/>
  <c r="X5" i="12"/>
  <c r="Y5" i="12"/>
  <c r="X6" i="12"/>
  <c r="Y6" i="12"/>
  <c r="X7" i="12"/>
  <c r="Y7" i="12"/>
  <c r="X8" i="12"/>
  <c r="Y8" i="12"/>
  <c r="X9" i="12"/>
  <c r="Y9" i="12"/>
  <c r="X10" i="12"/>
  <c r="Y10" i="12"/>
  <c r="X11" i="12"/>
  <c r="Y11" i="12"/>
  <c r="X12" i="12"/>
  <c r="Y12" i="12"/>
  <c r="X13" i="12"/>
  <c r="Y13" i="12"/>
  <c r="X14" i="12"/>
  <c r="Y14" i="12"/>
  <c r="X15" i="12"/>
  <c r="Y15" i="12"/>
  <c r="X16" i="12"/>
  <c r="Y16" i="12"/>
  <c r="X17" i="12"/>
  <c r="Y17" i="12"/>
  <c r="X18" i="12"/>
  <c r="Y18" i="12"/>
  <c r="X19" i="12"/>
  <c r="Y19" i="12"/>
  <c r="X20" i="12"/>
  <c r="Y20" i="12"/>
  <c r="X21" i="12"/>
  <c r="Y21" i="12"/>
  <c r="X22" i="12"/>
  <c r="Y22" i="12"/>
  <c r="X23" i="12"/>
  <c r="Y23" i="12"/>
  <c r="X24" i="12"/>
  <c r="Y24" i="12"/>
  <c r="X25" i="12"/>
  <c r="Y25" i="12"/>
  <c r="X26" i="12"/>
  <c r="Y26" i="12"/>
  <c r="X27" i="12"/>
  <c r="Y27" i="12"/>
  <c r="X28" i="12"/>
  <c r="Y28" i="12"/>
  <c r="X29" i="12"/>
  <c r="Y29" i="12"/>
  <c r="X30" i="12"/>
  <c r="Y30" i="12"/>
  <c r="X31" i="12"/>
  <c r="Y31" i="12"/>
  <c r="X32" i="12"/>
  <c r="Y32" i="12"/>
  <c r="X33" i="12"/>
  <c r="Y33" i="12"/>
  <c r="X34" i="12"/>
  <c r="Y34" i="12"/>
  <c r="X35" i="12"/>
  <c r="Y35" i="12"/>
  <c r="X36" i="12"/>
  <c r="Y36" i="12"/>
  <c r="X37" i="12"/>
  <c r="Y37" i="12"/>
  <c r="X38" i="12"/>
  <c r="Y38" i="12"/>
  <c r="X39" i="12"/>
  <c r="Y39" i="12"/>
  <c r="X40" i="12"/>
  <c r="Y40" i="12"/>
  <c r="X41" i="12"/>
  <c r="Y41" i="12"/>
  <c r="X42" i="12"/>
  <c r="Y42" i="12"/>
  <c r="X43" i="12"/>
  <c r="Y43" i="12"/>
  <c r="X44" i="12"/>
  <c r="Y44" i="12"/>
  <c r="X45" i="12"/>
  <c r="Y45" i="12"/>
  <c r="X46" i="12"/>
  <c r="Y46" i="12"/>
  <c r="X47" i="12"/>
  <c r="Y47" i="12"/>
  <c r="X48" i="12"/>
  <c r="Y48" i="12"/>
  <c r="X49" i="12"/>
  <c r="Y49" i="12"/>
  <c r="X50" i="12"/>
  <c r="Y50" i="12"/>
  <c r="X51" i="12"/>
  <c r="Y51" i="12"/>
  <c r="X52" i="12"/>
  <c r="Y52" i="12"/>
  <c r="X53" i="12"/>
  <c r="Y53" i="12"/>
  <c r="X54" i="12"/>
  <c r="Y54" i="12"/>
  <c r="X55" i="12"/>
  <c r="Y55" i="12"/>
  <c r="W13" i="5" l="1"/>
  <c r="W20" i="5" s="1"/>
  <c r="N19" i="4"/>
  <c r="N20" i="4"/>
  <c r="N21" i="4"/>
  <c r="N22" i="4"/>
  <c r="N23" i="4"/>
  <c r="N25" i="4"/>
  <c r="N27" i="4"/>
  <c r="N29" i="4"/>
  <c r="V13" i="5"/>
  <c r="V23" i="5" s="1"/>
  <c r="V18" i="5" l="1"/>
  <c r="W26" i="5"/>
  <c r="V22" i="5"/>
  <c r="W25" i="5"/>
  <c r="V19" i="5"/>
  <c r="V21" i="5"/>
  <c r="V20" i="5"/>
  <c r="W19" i="5"/>
  <c r="W18" i="5"/>
  <c r="W24" i="5"/>
  <c r="W23" i="5"/>
  <c r="W22" i="5"/>
  <c r="W21" i="5"/>
  <c r="V26" i="5"/>
  <c r="V24" i="5"/>
  <c r="V25" i="5"/>
  <c r="W4" i="12" l="1"/>
  <c r="W5" i="12"/>
  <c r="W6" i="12"/>
  <c r="W7" i="12"/>
  <c r="W8" i="12"/>
  <c r="W9" i="12"/>
  <c r="W10" i="12"/>
  <c r="W11" i="12"/>
  <c r="W12" i="12"/>
  <c r="W13" i="12"/>
  <c r="W14" i="12"/>
  <c r="W15" i="12"/>
  <c r="W16" i="12"/>
  <c r="W17" i="12"/>
  <c r="W18" i="12"/>
  <c r="W19" i="12"/>
  <c r="W20" i="12"/>
  <c r="W21" i="12"/>
  <c r="W22" i="12"/>
  <c r="W23" i="12"/>
  <c r="W24" i="12"/>
  <c r="W25" i="12"/>
  <c r="W26" i="12"/>
  <c r="W27" i="12"/>
  <c r="W28" i="12"/>
  <c r="W29" i="12"/>
  <c r="W30" i="12"/>
  <c r="W31" i="12"/>
  <c r="W32" i="12"/>
  <c r="W33" i="12"/>
  <c r="W34" i="12"/>
  <c r="W35" i="12"/>
  <c r="W36" i="12"/>
  <c r="W37" i="12"/>
  <c r="W38" i="12"/>
  <c r="W39" i="12"/>
  <c r="W40" i="12"/>
  <c r="W41" i="12"/>
  <c r="W42" i="12"/>
  <c r="W43" i="12"/>
  <c r="W44" i="12"/>
  <c r="W45" i="12"/>
  <c r="W46" i="12"/>
  <c r="W47" i="12"/>
  <c r="W48" i="12"/>
  <c r="W49" i="12"/>
  <c r="W50" i="12"/>
  <c r="W51" i="12"/>
  <c r="W52" i="12"/>
  <c r="W53" i="12"/>
  <c r="W54" i="12"/>
  <c r="W55" i="12"/>
  <c r="U13" i="5"/>
  <c r="U26" i="5" s="1"/>
  <c r="T13" i="5"/>
  <c r="T20" i="5" s="1"/>
  <c r="U19" i="5" l="1"/>
  <c r="T23" i="5"/>
  <c r="U22" i="5"/>
  <c r="U18" i="5"/>
  <c r="U23" i="5"/>
  <c r="U21" i="5"/>
  <c r="T26" i="5"/>
  <c r="T22" i="5"/>
  <c r="U25" i="5"/>
  <c r="T25" i="5"/>
  <c r="T21" i="5"/>
  <c r="U24" i="5"/>
  <c r="U20" i="5"/>
  <c r="T19" i="5"/>
  <c r="T18" i="5"/>
  <c r="T24" i="5"/>
  <c r="M19" i="4"/>
  <c r="M20" i="4"/>
  <c r="M21" i="4"/>
  <c r="M22" i="4"/>
  <c r="M23" i="4"/>
  <c r="M24" i="4"/>
  <c r="M25" i="4"/>
  <c r="M26" i="4"/>
  <c r="M27" i="4"/>
  <c r="M28" i="4"/>
  <c r="M29" i="4"/>
  <c r="U4" i="12" l="1"/>
  <c r="V4" i="12"/>
  <c r="U5" i="12"/>
  <c r="V5" i="12"/>
  <c r="U6" i="12"/>
  <c r="V6" i="12"/>
  <c r="U7" i="12"/>
  <c r="V7" i="12"/>
  <c r="U8" i="12"/>
  <c r="V8" i="12"/>
  <c r="U9" i="12"/>
  <c r="V9" i="12"/>
  <c r="U10" i="12"/>
  <c r="V10" i="12"/>
  <c r="U11" i="12"/>
  <c r="V11" i="12"/>
  <c r="U12" i="12"/>
  <c r="V12" i="12"/>
  <c r="U13" i="12"/>
  <c r="V13" i="12"/>
  <c r="U14" i="12"/>
  <c r="V14" i="12"/>
  <c r="U15" i="12"/>
  <c r="V15" i="12"/>
  <c r="U16" i="12"/>
  <c r="V16" i="12"/>
  <c r="U17" i="12"/>
  <c r="V17" i="12"/>
  <c r="U18" i="12"/>
  <c r="V18" i="12"/>
  <c r="U19" i="12"/>
  <c r="V19" i="12"/>
  <c r="U20" i="12"/>
  <c r="V20" i="12"/>
  <c r="U21" i="12"/>
  <c r="V21" i="12"/>
  <c r="U22" i="12"/>
  <c r="V22" i="12"/>
  <c r="U23" i="12"/>
  <c r="V23" i="12"/>
  <c r="U24" i="12"/>
  <c r="V24" i="12"/>
  <c r="U25" i="12"/>
  <c r="V25" i="12"/>
  <c r="U26" i="12"/>
  <c r="V26" i="12"/>
  <c r="U27" i="12"/>
  <c r="V27" i="12"/>
  <c r="U28" i="12"/>
  <c r="V28" i="12"/>
  <c r="U29" i="12"/>
  <c r="V29" i="12"/>
  <c r="U30" i="12"/>
  <c r="V30" i="12"/>
  <c r="U31" i="12"/>
  <c r="V31" i="12"/>
  <c r="U32" i="12"/>
  <c r="V32" i="12"/>
  <c r="U33" i="12"/>
  <c r="V33" i="12"/>
  <c r="U34" i="12"/>
  <c r="V34" i="12"/>
  <c r="U35" i="12"/>
  <c r="V35" i="12"/>
  <c r="U36" i="12"/>
  <c r="V36" i="12"/>
  <c r="U37" i="12"/>
  <c r="V37" i="12"/>
  <c r="U38" i="12"/>
  <c r="V38" i="12"/>
  <c r="U39" i="12"/>
  <c r="V39" i="12"/>
  <c r="U40" i="12"/>
  <c r="V40" i="12"/>
  <c r="U41" i="12"/>
  <c r="V41" i="12"/>
  <c r="U42" i="12"/>
  <c r="V42" i="12"/>
  <c r="U43" i="12"/>
  <c r="V43" i="12"/>
  <c r="U44" i="12"/>
  <c r="V44" i="12"/>
  <c r="U45" i="12"/>
  <c r="V45" i="12"/>
  <c r="U46" i="12"/>
  <c r="V46" i="12"/>
  <c r="U47" i="12"/>
  <c r="V47" i="12"/>
  <c r="U48" i="12"/>
  <c r="V48" i="12"/>
  <c r="U49" i="12"/>
  <c r="V49" i="12"/>
  <c r="U50" i="12"/>
  <c r="V50" i="12"/>
  <c r="U51" i="12"/>
  <c r="V51" i="12"/>
  <c r="U52" i="12"/>
  <c r="V52" i="12"/>
  <c r="U53" i="12"/>
  <c r="V53" i="12"/>
  <c r="U54" i="12"/>
  <c r="V54" i="12"/>
  <c r="U55" i="12"/>
  <c r="V55" i="12"/>
  <c r="S17" i="12"/>
  <c r="S26" i="5" l="1"/>
  <c r="R26" i="5"/>
  <c r="S25" i="5"/>
  <c r="R25" i="5"/>
  <c r="S24" i="5"/>
  <c r="R24" i="5"/>
  <c r="S23" i="5"/>
  <c r="R23" i="5"/>
  <c r="S22" i="5"/>
  <c r="R22" i="5"/>
  <c r="S21" i="5"/>
  <c r="R21" i="5"/>
  <c r="S20" i="5"/>
  <c r="R20" i="5"/>
  <c r="S19" i="5"/>
  <c r="R19" i="5"/>
  <c r="S18" i="5"/>
  <c r="R18" i="5"/>
  <c r="L29" i="4" l="1"/>
  <c r="K29" i="4"/>
  <c r="L28" i="4"/>
  <c r="K28" i="4"/>
  <c r="L27" i="4"/>
  <c r="K27" i="4"/>
  <c r="L26" i="4"/>
  <c r="K26" i="4"/>
  <c r="L25" i="4"/>
  <c r="K25" i="4"/>
  <c r="L24" i="4"/>
  <c r="K24" i="4"/>
  <c r="L23" i="4"/>
  <c r="K23" i="4"/>
  <c r="L22" i="4"/>
  <c r="K22" i="4"/>
  <c r="L21" i="4"/>
  <c r="K21" i="4"/>
  <c r="L20" i="4"/>
  <c r="K20" i="4"/>
  <c r="L19" i="4"/>
  <c r="K19" i="4"/>
  <c r="T55" i="12" l="1"/>
  <c r="S55" i="12"/>
  <c r="R55" i="12"/>
  <c r="Q55" i="12"/>
  <c r="T54" i="12"/>
  <c r="S54" i="12"/>
  <c r="R54" i="12"/>
  <c r="Q54" i="12"/>
  <c r="T53" i="12"/>
  <c r="S53" i="12"/>
  <c r="R53" i="12"/>
  <c r="Q53" i="12"/>
  <c r="T52" i="12"/>
  <c r="S52" i="12"/>
  <c r="R52" i="12"/>
  <c r="Q52" i="12"/>
  <c r="T51" i="12"/>
  <c r="S51" i="12"/>
  <c r="R51" i="12"/>
  <c r="Q51" i="12"/>
  <c r="T50" i="12"/>
  <c r="S50" i="12"/>
  <c r="R50" i="12"/>
  <c r="Q50" i="12"/>
  <c r="T49" i="12"/>
  <c r="S49" i="12"/>
  <c r="R49" i="12"/>
  <c r="Q49" i="12"/>
  <c r="T48" i="12"/>
  <c r="S48" i="12"/>
  <c r="R48" i="12"/>
  <c r="Q48" i="12"/>
  <c r="T47" i="12"/>
  <c r="S47" i="12"/>
  <c r="R47" i="12"/>
  <c r="Q47" i="12"/>
  <c r="T46" i="12"/>
  <c r="S46" i="12"/>
  <c r="R46" i="12"/>
  <c r="Q46" i="12"/>
  <c r="T45" i="12"/>
  <c r="S45" i="12"/>
  <c r="R45" i="12"/>
  <c r="Q45" i="12"/>
  <c r="T44" i="12"/>
  <c r="S44" i="12"/>
  <c r="R44" i="12"/>
  <c r="Q44" i="12"/>
  <c r="T43" i="12"/>
  <c r="S43" i="12"/>
  <c r="R43" i="12"/>
  <c r="Q43" i="12"/>
  <c r="T42" i="12"/>
  <c r="S42" i="12"/>
  <c r="R42" i="12"/>
  <c r="Q42" i="12"/>
  <c r="T41" i="12"/>
  <c r="S41" i="12"/>
  <c r="R41" i="12"/>
  <c r="Q41" i="12"/>
  <c r="T40" i="12"/>
  <c r="S40" i="12"/>
  <c r="R40" i="12"/>
  <c r="Q40" i="12"/>
  <c r="T39" i="12"/>
  <c r="S39" i="12"/>
  <c r="R39" i="12"/>
  <c r="Q39" i="12"/>
  <c r="T38" i="12"/>
  <c r="S38" i="12"/>
  <c r="R38" i="12"/>
  <c r="Q38" i="12"/>
  <c r="T37" i="12"/>
  <c r="S37" i="12"/>
  <c r="R37" i="12"/>
  <c r="Q37" i="12"/>
  <c r="T36" i="12"/>
  <c r="S36" i="12"/>
  <c r="R36" i="12"/>
  <c r="Q36" i="12"/>
  <c r="T35" i="12"/>
  <c r="S35" i="12"/>
  <c r="R35" i="12"/>
  <c r="Q35" i="12"/>
  <c r="T34" i="12"/>
  <c r="S34" i="12"/>
  <c r="R34" i="12"/>
  <c r="Q34" i="12"/>
  <c r="T33" i="12"/>
  <c r="S33" i="12"/>
  <c r="R33" i="12"/>
  <c r="Q33" i="12"/>
  <c r="T32" i="12"/>
  <c r="S32" i="12"/>
  <c r="R32" i="12"/>
  <c r="Q32" i="12"/>
  <c r="T31" i="12"/>
  <c r="S31" i="12"/>
  <c r="R31" i="12"/>
  <c r="Q31" i="12"/>
  <c r="T30" i="12"/>
  <c r="S30" i="12"/>
  <c r="R30" i="12"/>
  <c r="Q30" i="12"/>
  <c r="T29" i="12"/>
  <c r="S29" i="12"/>
  <c r="R29" i="12"/>
  <c r="Q29" i="12"/>
  <c r="T28" i="12"/>
  <c r="S28" i="12"/>
  <c r="R28" i="12"/>
  <c r="Q28" i="12"/>
  <c r="T27" i="12"/>
  <c r="S27" i="12"/>
  <c r="R27" i="12"/>
  <c r="Q27" i="12"/>
  <c r="T26" i="12"/>
  <c r="S26" i="12"/>
  <c r="R26" i="12"/>
  <c r="Q26" i="12"/>
  <c r="T25" i="12"/>
  <c r="S25" i="12"/>
  <c r="R25" i="12"/>
  <c r="Q25" i="12"/>
  <c r="T24" i="12"/>
  <c r="S24" i="12"/>
  <c r="R24" i="12"/>
  <c r="Q24" i="12"/>
  <c r="T23" i="12"/>
  <c r="S23" i="12"/>
  <c r="R23" i="12"/>
  <c r="Q23" i="12"/>
  <c r="T22" i="12"/>
  <c r="S22" i="12"/>
  <c r="R22" i="12"/>
  <c r="Q22" i="12"/>
  <c r="T21" i="12"/>
  <c r="S21" i="12"/>
  <c r="R21" i="12"/>
  <c r="Q21" i="12"/>
  <c r="T20" i="12"/>
  <c r="S20" i="12"/>
  <c r="R20" i="12"/>
  <c r="Q20" i="12"/>
  <c r="T19" i="12"/>
  <c r="S19" i="12"/>
  <c r="R19" i="12"/>
  <c r="Q19" i="12"/>
  <c r="T18" i="12"/>
  <c r="S18" i="12"/>
  <c r="R18" i="12"/>
  <c r="Q18" i="12"/>
  <c r="T17" i="12"/>
  <c r="R17" i="12"/>
  <c r="Q17" i="12"/>
  <c r="T16" i="12"/>
  <c r="S16" i="12"/>
  <c r="R16" i="12"/>
  <c r="Q16" i="12"/>
  <c r="T15" i="12"/>
  <c r="S15" i="12"/>
  <c r="R15" i="12"/>
  <c r="Q15" i="12"/>
  <c r="T14" i="12"/>
  <c r="S14" i="12"/>
  <c r="R14" i="12"/>
  <c r="Q14" i="12"/>
  <c r="T13" i="12"/>
  <c r="S13" i="12"/>
  <c r="R13" i="12"/>
  <c r="Q13" i="12"/>
  <c r="T12" i="12"/>
  <c r="S12" i="12"/>
  <c r="R12" i="12"/>
  <c r="Q12" i="12"/>
  <c r="T11" i="12"/>
  <c r="S11" i="12"/>
  <c r="R11" i="12"/>
  <c r="Q11" i="12"/>
  <c r="T10" i="12"/>
  <c r="S10" i="12"/>
  <c r="R10" i="12"/>
  <c r="Q10" i="12"/>
  <c r="T9" i="12"/>
  <c r="S9" i="12"/>
  <c r="R9" i="12"/>
  <c r="Q9" i="12"/>
  <c r="T8" i="12"/>
  <c r="S8" i="12"/>
  <c r="R8" i="12"/>
  <c r="Q8" i="12"/>
  <c r="T7" i="12"/>
  <c r="S7" i="12"/>
  <c r="R7" i="12"/>
  <c r="Q7" i="12"/>
  <c r="T6" i="12"/>
  <c r="S6" i="12"/>
  <c r="R6" i="12"/>
  <c r="Q6" i="12"/>
  <c r="T5" i="12"/>
  <c r="S5" i="12"/>
  <c r="R5" i="12"/>
  <c r="Q5" i="12"/>
  <c r="T4" i="12"/>
  <c r="S4" i="12"/>
  <c r="R4" i="12"/>
  <c r="Q4" i="12"/>
  <c r="O18" i="5" l="1"/>
  <c r="O19" i="5"/>
  <c r="O20" i="5"/>
  <c r="O21" i="5"/>
  <c r="O22" i="5"/>
  <c r="O23" i="5"/>
  <c r="O24" i="5"/>
  <c r="O25" i="5"/>
  <c r="O26" i="5"/>
  <c r="J20" i="4"/>
  <c r="J19" i="4"/>
  <c r="J28" i="4"/>
  <c r="J27" i="4"/>
  <c r="J26" i="4"/>
  <c r="J25" i="4"/>
  <c r="J24" i="4"/>
  <c r="J23" i="4"/>
  <c r="J22" i="4"/>
  <c r="J21" i="4"/>
  <c r="N26" i="5" l="1"/>
  <c r="N25" i="5"/>
  <c r="N24" i="5"/>
  <c r="N23" i="5"/>
  <c r="N22" i="5"/>
  <c r="N21" i="5"/>
  <c r="N20" i="5"/>
  <c r="N19" i="5"/>
  <c r="N18" i="5"/>
  <c r="B10" i="10" l="1"/>
  <c r="B9" i="10"/>
  <c r="B8" i="10"/>
  <c r="B7" i="10"/>
  <c r="B6" i="10"/>
  <c r="B5" i="10"/>
  <c r="B4" i="10"/>
  <c r="B3" i="10"/>
</calcChain>
</file>

<file path=xl/sharedStrings.xml><?xml version="1.0" encoding="utf-8"?>
<sst xmlns="http://schemas.openxmlformats.org/spreadsheetml/2006/main" count="301" uniqueCount="106">
  <si>
    <t>Table Index</t>
  </si>
  <si>
    <t>RSF.1</t>
  </si>
  <si>
    <t>RSF.2</t>
  </si>
  <si>
    <t>RSF.3</t>
  </si>
  <si>
    <t>RSF.4</t>
  </si>
  <si>
    <t>RSF.5</t>
  </si>
  <si>
    <t>RSF.6</t>
  </si>
  <si>
    <t>RSF.7</t>
  </si>
  <si>
    <t>RSF.8</t>
  </si>
  <si>
    <t>Vote Tertiary Education funding for research and research-based teaching 2000-2024</t>
  </si>
  <si>
    <t>Fund</t>
  </si>
  <si>
    <t>$ millions</t>
  </si>
  <si>
    <t>Research top-ups</t>
  </si>
  <si>
    <t>Performance-Based Research Fund (PBRF)</t>
  </si>
  <si>
    <t>Centres of Research Excellence - operating</t>
  </si>
  <si>
    <t>Centres of Research Excellence - capital</t>
  </si>
  <si>
    <t>Other</t>
  </si>
  <si>
    <t>Total</t>
  </si>
  <si>
    <t>Source: Ministry of Education and Tertiary Education Commission</t>
  </si>
  <si>
    <t>Notes:</t>
  </si>
  <si>
    <t>Funding is exclusive of GST.</t>
  </si>
  <si>
    <t>'Other' includes funding for Building Research Capability in the Social Sciences, Building Research Capability in Strategically Relevant Areas, and the Wānanga Research Capability Fund.</t>
  </si>
  <si>
    <t>The Wānanga Research Capability Fund was subsumed into another appropriation from 2023 but the value of the spending has been included in this time series.</t>
  </si>
  <si>
    <t>The research top-ups were phased out over the period 2004-2007.</t>
  </si>
  <si>
    <t>Funding for research top-ups and the Performance-Based Research Fund were distributed via a bulk fund and are to support research-led teaching and research excellence.</t>
  </si>
  <si>
    <t>Performance-Based Research Fund (PBRF) allocations by component 2004-2024</t>
  </si>
  <si>
    <t>Component</t>
  </si>
  <si>
    <t>Subsector</t>
  </si>
  <si>
    <t>Tertiary Education Organisation</t>
  </si>
  <si>
    <t>$millions</t>
  </si>
  <si>
    <t>Quality Evaluation</t>
  </si>
  <si>
    <t>Universities</t>
  </si>
  <si>
    <t>Auckland University of Technology</t>
  </si>
  <si>
    <t>Lincoln University</t>
  </si>
  <si>
    <t>Massey University</t>
  </si>
  <si>
    <t>University of Auckland</t>
  </si>
  <si>
    <t>University of Canterbury</t>
  </si>
  <si>
    <t>University of Otago</t>
  </si>
  <si>
    <t>University of Waikato</t>
  </si>
  <si>
    <t>Victoria University of Wellington</t>
  </si>
  <si>
    <t>Wānanga</t>
  </si>
  <si>
    <t>PTEs</t>
  </si>
  <si>
    <t>Research Degree Completions</t>
  </si>
  <si>
    <t>External Research Income</t>
  </si>
  <si>
    <t>Funding for 2024 is indicative only.</t>
  </si>
  <si>
    <t>Colleges of education data has been treated as part of the university sector for the entire period</t>
  </si>
  <si>
    <t>The PBRF was phased in over the period 2004-2007.</t>
  </si>
  <si>
    <t>The weightings of the respective components between 2004 and 2015 were: 60% quality evaluation, 25% research degree completions and 15% external research income.</t>
  </si>
  <si>
    <t>The weightings of the respective components from 2016 were: 55% quality evaluation, 25% research degree completions and 20% external research income.</t>
  </si>
  <si>
    <t>Source: Tertiary Education Commission.</t>
  </si>
  <si>
    <t>Percentage of total Performance-Based Research Fund (PBRF) funding allocated by component 2004-2024</t>
  </si>
  <si>
    <t>TEO</t>
  </si>
  <si>
    <t>The weightings of the respective components in from 2016 were: 55% quality evaluation, 25% research degree completions and 20% external research income.</t>
  </si>
  <si>
    <t>University external research income by source ($million)</t>
  </si>
  <si>
    <t>Broad income source</t>
  </si>
  <si>
    <t>Detailed income source</t>
  </si>
  <si>
    <t>Break in data</t>
  </si>
  <si>
    <t>Government</t>
  </si>
  <si>
    <t>Specific research grants from TEC/MoE</t>
  </si>
  <si>
    <t>Government research purchase agencies</t>
  </si>
  <si>
    <t>Other central government agencies</t>
  </si>
  <si>
    <t>Crown Research Institutes</t>
  </si>
  <si>
    <t>Local government</t>
  </si>
  <si>
    <t>NZ business</t>
  </si>
  <si>
    <t>Overseas</t>
  </si>
  <si>
    <t>C</t>
  </si>
  <si>
    <t>Other tertiary education providers</t>
  </si>
  <si>
    <t>Source: Statistics New Zealand.</t>
  </si>
  <si>
    <t>Distribution of university external research income by source</t>
  </si>
  <si>
    <t>The 'Other' category includes ERI from sources such as charitable trusts, endowments and gifts to fund research.</t>
  </si>
  <si>
    <t>Funding is GST exclusive.</t>
  </si>
  <si>
    <t>The years above are the years the data were collected for universities.</t>
  </si>
  <si>
    <t>Due to rounding, figures may not sum to stated totals.</t>
  </si>
  <si>
    <t>Before 2009, the commercial arms of universities were not included in the university data. This means there is a break in the data and caution should be used when comparing income data in 2009, 2011, 2013, 2015, 2017, 2019, and 2021 with earlier years.</t>
  </si>
  <si>
    <t>C - data not published for confidentiality reasons.</t>
  </si>
  <si>
    <t>University Performance-Based Research Fund external research income 2002-2024</t>
  </si>
  <si>
    <t>University</t>
  </si>
  <si>
    <t>Source: Tertiary Education Commission</t>
  </si>
  <si>
    <t>Distribution of university external research income</t>
  </si>
  <si>
    <t>Colleges of education data is combined with the universities.</t>
  </si>
  <si>
    <t>PBRF external research income is used as the measure of contract income.</t>
  </si>
  <si>
    <t>University research contract income per academic and research only staff FTE 2002-2024</t>
  </si>
  <si>
    <t>External research income ($millions)</t>
  </si>
  <si>
    <t>External research income per FTE - nominal</t>
  </si>
  <si>
    <t>External research income per FTE - real (2024 dollars)</t>
  </si>
  <si>
    <t>Source: Ministry of Education and the Tertiary Education Commission</t>
  </si>
  <si>
    <t>Academic and research only FTE includes the following job designations (or equivalent): professor, associate professor, senior lecturer, lecturer and research only staff.</t>
  </si>
  <si>
    <t>The CPI has been used to generate the inflation adjusted data.</t>
  </si>
  <si>
    <t>Estimated expenditure on research and development by universities 2002-2023</t>
  </si>
  <si>
    <t>Year</t>
  </si>
  <si>
    <t>Expenditure ($millions)</t>
  </si>
  <si>
    <t>As a % of GDP</t>
  </si>
  <si>
    <t>Expenditure ($ m)</t>
  </si>
  <si>
    <t>Statistics New Zealand revises GDP statistics over time so the % of GDP figures for earlier years can change as these revisions take place.</t>
  </si>
  <si>
    <t>University research expenditure by research type 2005 - 2023</t>
  </si>
  <si>
    <t>Research type</t>
  </si>
  <si>
    <t>Percentage by research type</t>
  </si>
  <si>
    <t>break in data</t>
  </si>
  <si>
    <t>All research sectors</t>
  </si>
  <si>
    <t>Pure basic research</t>
  </si>
  <si>
    <t>Strategic research</t>
  </si>
  <si>
    <t>Applied knowledge/ experimental development</t>
  </si>
  <si>
    <t>Source: Statistics New Zealand</t>
  </si>
  <si>
    <t>Due to rounding figures may not add to 100%.</t>
  </si>
  <si>
    <t>The New Zealand Institute of Skills and Technology (NZIST) was established in 2020 as part of reforms of vocational education. NZIST brought together the previous 16 Institutes of Technology and Polytechnics (ITPs) into one organisation.</t>
  </si>
  <si>
    <t xml:space="preserve">New Zealand Institute of Skills and Technology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</si>
</sst>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4" formatCode="_-&quot;$&quot;* #,##0.00_-;\-&quot;$&quot;* #,##0.00_-;_-&quot;$&quot;* &quot;-&quot;??_-;_-@_-"/>
    <numFmt numFmtId="164" formatCode="&quot;$&quot;#,##0"/>
    <numFmt numFmtId="165" formatCode="0.0%"/>
    <numFmt numFmtId="166" formatCode="&quot;$&quot;#,##0.00"/>
    <numFmt numFmtId="167" formatCode="0.0"/>
    <numFmt numFmtId="168" formatCode="&quot;$&quot;#,##0.0"/>
  </numFmts>
  <fonts count="22"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0"/>
      <name val="Arial"/>
      <family val="2"/>
    </font>
    <font>
      <sz val="10"/>
      <name val="Arial"/>
      <family val="2"/>
    </font>
    <font>
      <sz val="8"/>
      <name val="Arial"/>
      <family val="2"/>
    </font>
    <font>
      <sz val="11"/>
      <name val="Arial"/>
      <family val="2"/>
    </font>
    <font>
      <b/>
      <sz val="12"/>
      <name val="Arial"/>
      <family val="2"/>
    </font>
    <font>
      <sz val="11"/>
      <name val="Arial"/>
      <family val="2"/>
    </font>
    <font>
      <sz val="12"/>
      <name val="Arial"/>
      <family val="2"/>
    </font>
    <font>
      <sz val="12"/>
      <name val="Arial"/>
      <family val="2"/>
    </font>
    <font>
      <b/>
      <sz val="8"/>
      <name val="Arial"/>
      <family val="2"/>
    </font>
    <font>
      <sz val="9"/>
      <name val="Arial"/>
      <family val="2"/>
    </font>
    <font>
      <sz val="10"/>
      <color theme="1"/>
      <name val="Arial"/>
      <family val="2"/>
    </font>
    <font>
      <sz val="12"/>
      <color theme="1"/>
      <name val="Arial"/>
      <family val="2"/>
    </font>
    <font>
      <sz val="10"/>
      <color theme="1"/>
      <name val="Tahoma"/>
      <family val="2"/>
    </font>
    <font>
      <i/>
      <sz val="10"/>
      <name val="Arial"/>
      <family val="2"/>
    </font>
    <font>
      <sz val="10"/>
      <color rgb="FFFF0000"/>
      <name val="Arial"/>
      <family val="2"/>
    </font>
    <font>
      <b/>
      <sz val="10"/>
      <color rgb="FFFF0000"/>
      <name val="Arial"/>
      <family val="2"/>
    </font>
    <font>
      <b/>
      <sz val="12"/>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70">
    <xf numFmtId="0" fontId="0" fillId="0" borderId="0"/>
    <xf numFmtId="0" fontId="4" fillId="0" borderId="0" applyNumberFormat="0" applyFill="0" applyBorder="0" applyAlignment="0" applyProtection="0">
      <alignment vertical="top"/>
      <protection locked="0"/>
    </xf>
    <xf numFmtId="9" fontId="3" fillId="0" borderId="0" applyFont="0" applyFill="0" applyBorder="0" applyAlignment="0" applyProtection="0"/>
    <xf numFmtId="0" fontId="16" fillId="0" borderId="0"/>
    <xf numFmtId="9" fontId="16" fillId="0" borderId="0" applyFont="0" applyFill="0" applyBorder="0" applyAlignment="0" applyProtection="0"/>
    <xf numFmtId="44" fontId="2" fillId="0" borderId="0" applyFont="0" applyFill="0" applyBorder="0" applyAlignment="0" applyProtection="0"/>
    <xf numFmtId="0" fontId="2" fillId="0" borderId="0"/>
    <xf numFmtId="0" fontId="17" fillId="0" borderId="0"/>
    <xf numFmtId="0" fontId="15" fillId="0" borderId="0"/>
    <xf numFmtId="44" fontId="2" fillId="0" borderId="0" applyFont="0" applyFill="0" applyBorder="0" applyAlignment="0" applyProtection="0"/>
    <xf numFmtId="0" fontId="15" fillId="0" borderId="0"/>
    <xf numFmtId="0" fontId="2" fillId="0" borderId="0"/>
    <xf numFmtId="0" fontId="2" fillId="0" borderId="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4" fontId="16" fillId="0" borderId="0" applyFont="0" applyFill="0" applyBorder="0" applyAlignment="0" applyProtection="0"/>
    <xf numFmtId="0" fontId="2" fillId="0" borderId="0"/>
    <xf numFmtId="0" fontId="2" fillId="0" borderId="0"/>
    <xf numFmtId="0" fontId="16" fillId="0" borderId="0"/>
    <xf numFmtId="9" fontId="16"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4" fontId="16" fillId="0" borderId="0" applyFont="0" applyFill="0" applyBorder="0" applyAlignment="0" applyProtection="0"/>
    <xf numFmtId="0" fontId="2" fillId="0" borderId="0"/>
    <xf numFmtId="0" fontId="2" fillId="0" borderId="0"/>
    <xf numFmtId="0" fontId="16" fillId="0" borderId="0"/>
    <xf numFmtId="9" fontId="16"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4" fontId="16"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77">
    <xf numFmtId="0" fontId="0" fillId="0" borderId="0" xfId="0"/>
    <xf numFmtId="0" fontId="8" fillId="0" borderId="0" xfId="0" applyFont="1"/>
    <xf numFmtId="0" fontId="9" fillId="0" borderId="0" xfId="0" applyFont="1"/>
    <xf numFmtId="0" fontId="10" fillId="0" borderId="0" xfId="0" applyFont="1"/>
    <xf numFmtId="0" fontId="5" fillId="0" borderId="0" xfId="0" applyFont="1"/>
    <xf numFmtId="165" fontId="0" fillId="0" borderId="0" xfId="0" applyNumberFormat="1"/>
    <xf numFmtId="0" fontId="0" fillId="0" borderId="3" xfId="0" applyBorder="1"/>
    <xf numFmtId="166" fontId="0" fillId="0" borderId="0" xfId="0" applyNumberFormat="1"/>
    <xf numFmtId="165" fontId="3" fillId="0" borderId="0" xfId="2" applyNumberFormat="1" applyFill="1" applyBorder="1"/>
    <xf numFmtId="0" fontId="0" fillId="0" borderId="0" xfId="0" applyAlignment="1">
      <alignment horizontal="left" wrapText="1"/>
    </xf>
    <xf numFmtId="0" fontId="0" fillId="0" borderId="3" xfId="0" applyBorder="1" applyAlignment="1">
      <alignment horizontal="center" vertical="center"/>
    </xf>
    <xf numFmtId="165" fontId="0" fillId="0" borderId="0" xfId="2" applyNumberFormat="1" applyFont="1" applyFill="1"/>
    <xf numFmtId="0" fontId="11" fillId="0" borderId="0" xfId="0" applyFont="1"/>
    <xf numFmtId="165" fontId="0" fillId="0" borderId="6" xfId="0" applyNumberFormat="1" applyBorder="1"/>
    <xf numFmtId="165" fontId="0" fillId="0" borderId="3" xfId="0" applyNumberFormat="1" applyBorder="1"/>
    <xf numFmtId="0" fontId="0" fillId="0" borderId="6" xfId="0" applyBorder="1"/>
    <xf numFmtId="0" fontId="0" fillId="0" borderId="2" xfId="0" applyBorder="1" applyAlignment="1">
      <alignment horizontal="left" vertical="center"/>
    </xf>
    <xf numFmtId="0" fontId="0" fillId="0" borderId="5" xfId="0" applyBorder="1" applyAlignment="1">
      <alignment horizontal="left"/>
    </xf>
    <xf numFmtId="0" fontId="0" fillId="0" borderId="1" xfId="0" applyBorder="1" applyAlignment="1">
      <alignment horizontal="center" vertical="center"/>
    </xf>
    <xf numFmtId="0" fontId="0" fillId="0" borderId="2" xfId="0" applyBorder="1"/>
    <xf numFmtId="0" fontId="0" fillId="0" borderId="8" xfId="0" applyBorder="1"/>
    <xf numFmtId="0" fontId="0" fillId="0" borderId="5" xfId="0" applyBorder="1"/>
    <xf numFmtId="0" fontId="0" fillId="0" borderId="2" xfId="0" applyBorder="1" applyAlignment="1">
      <alignment vertical="center"/>
    </xf>
    <xf numFmtId="0" fontId="0" fillId="0" borderId="0" xfId="0" applyAlignment="1">
      <alignment horizontal="center"/>
    </xf>
    <xf numFmtId="0" fontId="12" fillId="0" borderId="0" xfId="0" applyFont="1"/>
    <xf numFmtId="0" fontId="6" fillId="0" borderId="0" xfId="0" applyFont="1"/>
    <xf numFmtId="167" fontId="13" fillId="0" borderId="0" xfId="0" applyNumberFormat="1" applyFont="1"/>
    <xf numFmtId="0" fontId="7" fillId="0" borderId="0" xfId="0" applyFont="1" applyAlignment="1">
      <alignment horizontal="right"/>
    </xf>
    <xf numFmtId="165" fontId="3" fillId="0" borderId="0" xfId="2" applyNumberFormat="1" applyFill="1" applyBorder="1" applyAlignment="1">
      <alignment horizontal="right" indent="1"/>
    </xf>
    <xf numFmtId="10" fontId="0" fillId="0" borderId="0" xfId="2" applyNumberFormat="1" applyFont="1" applyFill="1" applyBorder="1" applyAlignment="1">
      <alignment horizontal="right" indent="1"/>
    </xf>
    <xf numFmtId="168" fontId="0" fillId="0" borderId="5" xfId="0" applyNumberFormat="1" applyBorder="1" applyAlignment="1">
      <alignment horizontal="right" indent="1"/>
    </xf>
    <xf numFmtId="165" fontId="0" fillId="0" borderId="0" xfId="2" applyNumberFormat="1" applyFont="1" applyFill="1" applyBorder="1"/>
    <xf numFmtId="165" fontId="3" fillId="0" borderId="0" xfId="2" applyNumberFormat="1" applyFont="1" applyFill="1" applyBorder="1" applyAlignment="1">
      <alignment horizontal="right" indent="1"/>
    </xf>
    <xf numFmtId="166" fontId="0" fillId="0" borderId="6" xfId="0" applyNumberFormat="1" applyBorder="1"/>
    <xf numFmtId="168" fontId="14" fillId="0" borderId="0" xfId="0" applyNumberFormat="1" applyFont="1"/>
    <xf numFmtId="0" fontId="14" fillId="0" borderId="0" xfId="0" applyFont="1"/>
    <xf numFmtId="165" fontId="0" fillId="0" borderId="0" xfId="0" applyNumberFormat="1" applyAlignment="1">
      <alignment horizontal="right" indent="1"/>
    </xf>
    <xf numFmtId="0" fontId="0" fillId="0" borderId="0" xfId="0" applyAlignment="1">
      <alignment horizontal="center" vertical="center"/>
    </xf>
    <xf numFmtId="16" fontId="0" fillId="0" borderId="0" xfId="0" applyNumberFormat="1"/>
    <xf numFmtId="164" fontId="0" fillId="0" borderId="6" xfId="0" applyNumberFormat="1" applyBorder="1" applyAlignment="1">
      <alignment horizontal="right" indent="1"/>
    </xf>
    <xf numFmtId="164" fontId="0" fillId="0" borderId="0" xfId="0" applyNumberFormat="1" applyAlignment="1">
      <alignment horizontal="right" indent="1"/>
    </xf>
    <xf numFmtId="164" fontId="0" fillId="0" borderId="3" xfId="0" applyNumberFormat="1" applyBorder="1" applyAlignment="1">
      <alignment horizontal="right" indent="1"/>
    </xf>
    <xf numFmtId="0" fontId="3" fillId="0" borderId="0" xfId="0" applyFont="1"/>
    <xf numFmtId="0" fontId="3" fillId="0" borderId="5" xfId="0" applyFont="1" applyBorder="1"/>
    <xf numFmtId="168" fontId="0" fillId="0" borderId="0" xfId="0" applyNumberFormat="1"/>
    <xf numFmtId="168" fontId="0" fillId="0" borderId="3" xfId="0" applyNumberFormat="1" applyBorder="1"/>
    <xf numFmtId="166" fontId="0" fillId="0" borderId="3" xfId="0" applyNumberFormat="1" applyBorder="1"/>
    <xf numFmtId="0" fontId="3" fillId="0" borderId="0" xfId="0" quotePrefix="1" applyFont="1"/>
    <xf numFmtId="0" fontId="3" fillId="0" borderId="2" xfId="0" applyFont="1" applyBorder="1"/>
    <xf numFmtId="166" fontId="14" fillId="0" borderId="0" xfId="0" applyNumberFormat="1" applyFont="1"/>
    <xf numFmtId="165" fontId="0" fillId="0" borderId="6" xfId="2" applyNumberFormat="1" applyFont="1" applyFill="1" applyBorder="1"/>
    <xf numFmtId="165" fontId="0" fillId="0" borderId="3" xfId="2" applyNumberFormat="1" applyFont="1" applyFill="1" applyBorder="1"/>
    <xf numFmtId="165" fontId="0" fillId="0" borderId="3" xfId="0" applyNumberFormat="1" applyBorder="1" applyAlignment="1">
      <alignment horizontal="right" indent="1"/>
    </xf>
    <xf numFmtId="165" fontId="0" fillId="0" borderId="6" xfId="0" applyNumberFormat="1" applyBorder="1" applyAlignment="1">
      <alignment horizontal="right" indent="1"/>
    </xf>
    <xf numFmtId="0" fontId="0" fillId="0" borderId="11" xfId="0" applyBorder="1"/>
    <xf numFmtId="0" fontId="0" fillId="0" borderId="12" xfId="0" applyBorder="1"/>
    <xf numFmtId="0" fontId="0" fillId="0" borderId="10" xfId="0" applyBorder="1"/>
    <xf numFmtId="0" fontId="0" fillId="0" borderId="13" xfId="0" applyBorder="1"/>
    <xf numFmtId="0" fontId="3" fillId="0" borderId="9" xfId="0" applyFont="1" applyBorder="1" applyAlignment="1">
      <alignment horizontal="left" vertical="center"/>
    </xf>
    <xf numFmtId="0" fontId="3" fillId="0" borderId="11" xfId="0" applyFont="1" applyBorder="1" applyAlignment="1">
      <alignment horizontal="left" vertical="center"/>
    </xf>
    <xf numFmtId="0" fontId="0" fillId="0" borderId="3" xfId="0" applyBorder="1" applyAlignment="1">
      <alignment vertical="center"/>
    </xf>
    <xf numFmtId="0" fontId="3" fillId="0" borderId="2" xfId="0" applyFont="1" applyBorder="1" applyAlignment="1">
      <alignment vertical="center"/>
    </xf>
    <xf numFmtId="0" fontId="3" fillId="0" borderId="9" xfId="0" applyFont="1" applyBorder="1"/>
    <xf numFmtId="168" fontId="0" fillId="0" borderId="12" xfId="0" applyNumberFormat="1" applyBorder="1" applyAlignment="1">
      <alignment horizontal="right" indent="1"/>
    </xf>
    <xf numFmtId="0" fontId="3" fillId="0" borderId="0" xfId="0" applyFont="1" applyAlignment="1">
      <alignment wrapText="1"/>
    </xf>
    <xf numFmtId="0" fontId="4" fillId="0" borderId="0" xfId="1" applyAlignment="1" applyProtection="1"/>
    <xf numFmtId="0" fontId="0" fillId="0" borderId="9" xfId="0" applyBorder="1"/>
    <xf numFmtId="0" fontId="0" fillId="3" borderId="2" xfId="0" applyFill="1" applyBorder="1"/>
    <xf numFmtId="0" fontId="0" fillId="3" borderId="10" xfId="0" applyFill="1" applyBorder="1"/>
    <xf numFmtId="166" fontId="0" fillId="3" borderId="3" xfId="0" applyNumberFormat="1" applyFill="1" applyBorder="1"/>
    <xf numFmtId="0" fontId="0" fillId="3" borderId="5" xfId="0" applyFill="1" applyBorder="1"/>
    <xf numFmtId="0" fontId="0" fillId="3" borderId="12" xfId="0" applyFill="1" applyBorder="1"/>
    <xf numFmtId="0" fontId="0" fillId="3" borderId="8" xfId="0" applyFill="1" applyBorder="1"/>
    <xf numFmtId="0" fontId="0" fillId="3" borderId="13" xfId="0" applyFill="1" applyBorder="1"/>
    <xf numFmtId="166" fontId="0" fillId="3" borderId="7" xfId="0" applyNumberFormat="1" applyFill="1" applyBorder="1"/>
    <xf numFmtId="0" fontId="0" fillId="4" borderId="8" xfId="0" applyFill="1" applyBorder="1"/>
    <xf numFmtId="0" fontId="0" fillId="4" borderId="13" xfId="0" applyFill="1" applyBorder="1"/>
    <xf numFmtId="166" fontId="0" fillId="4" borderId="7" xfId="0" applyNumberFormat="1" applyFill="1" applyBorder="1"/>
    <xf numFmtId="0" fontId="0" fillId="3" borderId="0" xfId="0" applyFill="1"/>
    <xf numFmtId="165" fontId="0" fillId="3" borderId="0" xfId="2" applyNumberFormat="1" applyFont="1" applyFill="1"/>
    <xf numFmtId="0" fontId="0" fillId="3" borderId="7" xfId="0" applyFill="1" applyBorder="1"/>
    <xf numFmtId="165" fontId="0" fillId="3" borderId="7" xfId="2" applyNumberFormat="1" applyFont="1" applyFill="1" applyBorder="1"/>
    <xf numFmtId="0" fontId="0" fillId="0" borderId="10" xfId="0" applyBorder="1" applyAlignment="1">
      <alignment vertical="center"/>
    </xf>
    <xf numFmtId="0" fontId="0" fillId="4" borderId="7" xfId="0" applyFill="1" applyBorder="1"/>
    <xf numFmtId="165" fontId="0" fillId="4" borderId="7" xfId="2" applyNumberFormat="1" applyFont="1" applyFill="1" applyBorder="1"/>
    <xf numFmtId="168" fontId="0" fillId="0" borderId="0" xfId="2" applyNumberFormat="1" applyFont="1" applyFill="1"/>
    <xf numFmtId="168" fontId="0" fillId="0" borderId="6" xfId="0" applyNumberFormat="1" applyBorder="1"/>
    <xf numFmtId="166" fontId="0" fillId="3" borderId="0" xfId="0" applyNumberFormat="1" applyFill="1"/>
    <xf numFmtId="0" fontId="0" fillId="0" borderId="0" xfId="0" applyAlignment="1">
      <alignment horizontal="right"/>
    </xf>
    <xf numFmtId="0" fontId="3" fillId="0" borderId="8" xfId="0" applyFont="1" applyBorder="1"/>
    <xf numFmtId="0" fontId="0" fillId="0" borderId="9" xfId="0" applyBorder="1" applyAlignment="1">
      <alignment horizontal="left"/>
    </xf>
    <xf numFmtId="168" fontId="0" fillId="0" borderId="9" xfId="0" applyNumberFormat="1" applyBorder="1" applyAlignment="1">
      <alignment horizontal="right" indent="1"/>
    </xf>
    <xf numFmtId="10" fontId="0" fillId="0" borderId="6" xfId="2" applyNumberFormat="1" applyFont="1" applyFill="1" applyBorder="1" applyAlignment="1">
      <alignment horizontal="right" indent="1"/>
    </xf>
    <xf numFmtId="168" fontId="0" fillId="0" borderId="7" xfId="0" applyNumberFormat="1" applyBorder="1"/>
    <xf numFmtId="166" fontId="3" fillId="0" borderId="0" xfId="0" applyNumberFormat="1" applyFont="1"/>
    <xf numFmtId="0" fontId="0" fillId="0" borderId="1" xfId="0" applyBorder="1" applyAlignment="1">
      <alignment vertical="center"/>
    </xf>
    <xf numFmtId="166" fontId="0" fillId="0" borderId="15" xfId="0" applyNumberFormat="1" applyBorder="1"/>
    <xf numFmtId="166" fontId="0" fillId="0" borderId="4" xfId="0" applyNumberFormat="1" applyBorder="1"/>
    <xf numFmtId="166" fontId="0" fillId="0" borderId="1" xfId="0" applyNumberFormat="1" applyBorder="1"/>
    <xf numFmtId="166" fontId="0" fillId="3" borderId="1" xfId="0" applyNumberFormat="1" applyFill="1" applyBorder="1"/>
    <xf numFmtId="166" fontId="0" fillId="3" borderId="4" xfId="0" applyNumberFormat="1" applyFill="1" applyBorder="1"/>
    <xf numFmtId="166" fontId="0" fillId="3" borderId="14" xfId="0" applyNumberFormat="1" applyFill="1" applyBorder="1"/>
    <xf numFmtId="166" fontId="0" fillId="4" borderId="14" xfId="0" applyNumberFormat="1" applyFill="1" applyBorder="1"/>
    <xf numFmtId="0" fontId="0" fillId="0" borderId="0" xfId="0" applyAlignment="1">
      <alignment horizontal="left"/>
    </xf>
    <xf numFmtId="10" fontId="0" fillId="0" borderId="4" xfId="2" applyNumberFormat="1" applyFont="1" applyFill="1" applyBorder="1" applyAlignment="1">
      <alignment horizontal="right" indent="1"/>
    </xf>
    <xf numFmtId="0" fontId="0" fillId="0" borderId="7" xfId="0" applyBorder="1"/>
    <xf numFmtId="168" fontId="0" fillId="0" borderId="13" xfId="0" applyNumberFormat="1" applyBorder="1" applyAlignment="1">
      <alignment horizontal="right" indent="1"/>
    </xf>
    <xf numFmtId="6" fontId="0" fillId="0" borderId="0" xfId="0" applyNumberFormat="1"/>
    <xf numFmtId="9" fontId="19" fillId="0" borderId="0" xfId="2" applyFont="1"/>
    <xf numFmtId="165" fontId="19" fillId="0" borderId="0" xfId="2" applyNumberFormat="1" applyFont="1" applyFill="1"/>
    <xf numFmtId="0" fontId="0" fillId="0" borderId="7" xfId="0" applyBorder="1" applyAlignment="1">
      <alignment horizontal="left"/>
    </xf>
    <xf numFmtId="164" fontId="0" fillId="0" borderId="15" xfId="0" applyNumberFormat="1" applyBorder="1"/>
    <xf numFmtId="164" fontId="0" fillId="0" borderId="6" xfId="0" applyNumberFormat="1" applyBorder="1"/>
    <xf numFmtId="164" fontId="0" fillId="0" borderId="7" xfId="0" applyNumberFormat="1" applyBorder="1"/>
    <xf numFmtId="9" fontId="0" fillId="0" borderId="0" xfId="2" applyFont="1"/>
    <xf numFmtId="0" fontId="3" fillId="0" borderId="0" xfId="0" applyFont="1" applyAlignment="1">
      <alignment horizontal="right"/>
    </xf>
    <xf numFmtId="165" fontId="3" fillId="0" borderId="0" xfId="0" applyNumberFormat="1" applyFont="1" applyAlignment="1">
      <alignment horizontal="right" indent="1"/>
    </xf>
    <xf numFmtId="0" fontId="20" fillId="0" borderId="0" xfId="0" applyFont="1"/>
    <xf numFmtId="0" fontId="21" fillId="0" borderId="0" xfId="0" applyFont="1"/>
    <xf numFmtId="165" fontId="0" fillId="0" borderId="0" xfId="2" applyNumberFormat="1" applyFont="1"/>
    <xf numFmtId="10" fontId="0" fillId="0" borderId="7" xfId="2" applyNumberFormat="1" applyFont="1" applyFill="1" applyBorder="1" applyAlignment="1">
      <alignment horizontal="right" indent="1"/>
    </xf>
    <xf numFmtId="164" fontId="3" fillId="0" borderId="6" xfId="0" applyNumberFormat="1" applyFont="1" applyBorder="1" applyAlignment="1">
      <alignment horizontal="right" indent="1"/>
    </xf>
    <xf numFmtId="9" fontId="7" fillId="0" borderId="0" xfId="2" applyFont="1" applyFill="1" applyBorder="1" applyAlignment="1">
      <alignment horizontal="right"/>
    </xf>
    <xf numFmtId="165" fontId="3" fillId="0" borderId="6" xfId="2" applyNumberFormat="1" applyFont="1" applyFill="1" applyBorder="1" applyAlignment="1">
      <alignment horizontal="right" indent="1"/>
    </xf>
    <xf numFmtId="165" fontId="3" fillId="0" borderId="6" xfId="0" applyNumberFormat="1" applyFont="1" applyBorder="1" applyAlignment="1">
      <alignment horizontal="right" inden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wrapText="1"/>
    </xf>
    <xf numFmtId="9" fontId="3" fillId="0" borderId="4" xfId="2" applyFont="1" applyFill="1" applyBorder="1" applyAlignment="1">
      <alignment horizontal="right" indent="1"/>
    </xf>
    <xf numFmtId="9" fontId="3" fillId="0" borderId="5" xfId="2" applyFont="1" applyFill="1" applyBorder="1" applyAlignment="1">
      <alignment horizontal="right" indent="1"/>
    </xf>
    <xf numFmtId="9" fontId="3" fillId="0" borderId="0" xfId="2" applyFont="1" applyFill="1" applyBorder="1" applyAlignment="1">
      <alignment horizontal="right" indent="1"/>
    </xf>
    <xf numFmtId="9" fontId="3" fillId="0" borderId="15" xfId="2" applyFont="1" applyFill="1" applyBorder="1" applyAlignment="1">
      <alignment horizontal="right" indent="1"/>
    </xf>
    <xf numFmtId="9" fontId="3" fillId="0" borderId="6" xfId="2" applyFont="1" applyFill="1" applyBorder="1" applyAlignment="1">
      <alignment horizontal="right" indent="1"/>
    </xf>
    <xf numFmtId="9" fontId="3" fillId="0" borderId="1" xfId="2" applyFont="1" applyFill="1" applyBorder="1" applyAlignment="1">
      <alignment horizontal="right" indent="1"/>
    </xf>
    <xf numFmtId="9" fontId="3" fillId="0" borderId="2" xfId="2" applyFont="1" applyFill="1" applyBorder="1" applyAlignment="1">
      <alignment horizontal="right" indent="1"/>
    </xf>
    <xf numFmtId="9" fontId="3" fillId="0" borderId="3" xfId="2" applyFont="1" applyFill="1" applyBorder="1" applyAlignment="1">
      <alignment horizontal="right" indent="1"/>
    </xf>
    <xf numFmtId="167" fontId="3" fillId="0" borderId="0" xfId="0" applyNumberFormat="1" applyFont="1"/>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5" fillId="2" borderId="6" xfId="0" applyFont="1" applyFill="1" applyBorder="1" applyAlignment="1">
      <alignment horizontal="center" vertical="center" textRotation="90"/>
    </xf>
    <xf numFmtId="0" fontId="5" fillId="2" borderId="0" xfId="0" applyFont="1" applyFill="1" applyAlignment="1">
      <alignment horizontal="center" vertical="center" textRotation="90"/>
    </xf>
    <xf numFmtId="0" fontId="5" fillId="2" borderId="7" xfId="0" applyFont="1" applyFill="1" applyBorder="1" applyAlignment="1">
      <alignment horizontal="center" vertical="center" textRotation="90"/>
    </xf>
    <xf numFmtId="0" fontId="3" fillId="0" borderId="7" xfId="0" applyFont="1" applyBorder="1" applyAlignment="1">
      <alignment horizont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18" fillId="0" borderId="1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xf>
    <xf numFmtId="0" fontId="3" fillId="2" borderId="0" xfId="0" applyFont="1" applyFill="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xf>
    <xf numFmtId="0" fontId="3" fillId="0" borderId="0" xfId="0" applyFont="1" applyAlignment="1">
      <alignment horizontal="center"/>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center" vertical="center" wrapText="1"/>
    </xf>
    <xf numFmtId="0" fontId="5" fillId="2" borderId="6" xfId="0" applyFont="1" applyFill="1" applyBorder="1" applyAlignment="1">
      <alignment horizontal="center" vertical="center" textRotation="90" wrapText="1"/>
    </xf>
    <xf numFmtId="0" fontId="5" fillId="2" borderId="0" xfId="0" applyFont="1" applyFill="1" applyAlignment="1">
      <alignment horizontal="center" vertical="center" textRotation="90" wrapText="1"/>
    </xf>
    <xf numFmtId="0" fontId="5" fillId="2" borderId="7" xfId="0" applyFont="1" applyFill="1" applyBorder="1" applyAlignment="1">
      <alignment horizontal="center" vertical="center" textRotation="90" wrapText="1"/>
    </xf>
  </cellXfs>
  <cellStyles count="70">
    <cellStyle name="Currency 2" xfId="5" xr:uid="{00000000-0005-0000-0000-000001000000}"/>
    <cellStyle name="Currency 2 2" xfId="26" xr:uid="{00000000-0005-0000-0000-000002000000}"/>
    <cellStyle name="Currency 2 2 2" xfId="56" xr:uid="{00000000-0005-0000-0000-000003000000}"/>
    <cellStyle name="Currency 2 3" xfId="42" xr:uid="{00000000-0005-0000-0000-000004000000}"/>
    <cellStyle name="Currency 3" xfId="9" xr:uid="{00000000-0005-0000-0000-000005000000}"/>
    <cellStyle name="Currency 3 2" xfId="28" xr:uid="{00000000-0005-0000-0000-000006000000}"/>
    <cellStyle name="Currency 3 2 2" xfId="58" xr:uid="{00000000-0005-0000-0000-000007000000}"/>
    <cellStyle name="Currency 3 3" xfId="44" xr:uid="{00000000-0005-0000-0000-000008000000}"/>
    <cellStyle name="Currency 4" xfId="19" xr:uid="{00000000-0005-0000-0000-000009000000}"/>
    <cellStyle name="Currency 4 2" xfId="35" xr:uid="{00000000-0005-0000-0000-00000A000000}"/>
    <cellStyle name="Currency 4 2 2" xfId="65" xr:uid="{00000000-0005-0000-0000-00000B000000}"/>
    <cellStyle name="Currency 4 3" xfId="51" xr:uid="{00000000-0005-0000-0000-00000C000000}"/>
    <cellStyle name="Currency 5" xfId="37" xr:uid="{00000000-0005-0000-0000-00000D000000}"/>
    <cellStyle name="Currency 6" xfId="53" xr:uid="{00000000-0005-0000-0000-00000E000000}"/>
    <cellStyle name="Currency 7" xfId="21" xr:uid="{00000000-0005-0000-0000-00000F000000}"/>
    <cellStyle name="Hyperlink" xfId="1" builtinId="8"/>
    <cellStyle name="Normal" xfId="0" builtinId="0"/>
    <cellStyle name="Normal 10" xfId="39" xr:uid="{00000000-0005-0000-0000-000012000000}"/>
    <cellStyle name="Normal 11" xfId="3" xr:uid="{00000000-0005-0000-0000-000013000000}"/>
    <cellStyle name="Normal 12" xfId="68" xr:uid="{62E70092-4941-4692-A2AB-B44BF3660F0C}"/>
    <cellStyle name="Normal 2" xfId="6" xr:uid="{00000000-0005-0000-0000-000014000000}"/>
    <cellStyle name="Normal 2 2" xfId="7" xr:uid="{00000000-0005-0000-0000-000015000000}"/>
    <cellStyle name="Normal 2 3" xfId="10" xr:uid="{00000000-0005-0000-0000-000016000000}"/>
    <cellStyle name="Normal 2 4" xfId="27" xr:uid="{00000000-0005-0000-0000-000017000000}"/>
    <cellStyle name="Normal 2 4 2" xfId="57" xr:uid="{00000000-0005-0000-0000-000018000000}"/>
    <cellStyle name="Normal 2 5" xfId="43" xr:uid="{00000000-0005-0000-0000-000019000000}"/>
    <cellStyle name="Normal 3" xfId="8" xr:uid="{00000000-0005-0000-0000-00001A000000}"/>
    <cellStyle name="Normal 4" xfId="11" xr:uid="{00000000-0005-0000-0000-00001B000000}"/>
    <cellStyle name="Normal 4 2" xfId="29" xr:uid="{00000000-0005-0000-0000-00001C000000}"/>
    <cellStyle name="Normal 4 2 2" xfId="59" xr:uid="{00000000-0005-0000-0000-00001D000000}"/>
    <cellStyle name="Normal 4 3" xfId="45" xr:uid="{00000000-0005-0000-0000-00001E000000}"/>
    <cellStyle name="Normal 5" xfId="12" xr:uid="{00000000-0005-0000-0000-00001F000000}"/>
    <cellStyle name="Normal 5 2" xfId="22" xr:uid="{00000000-0005-0000-0000-000020000000}"/>
    <cellStyle name="Normal 5 2 2" xfId="38" xr:uid="{00000000-0005-0000-0000-000021000000}"/>
    <cellStyle name="Normal 5 2 2 2" xfId="67" xr:uid="{00000000-0005-0000-0000-000022000000}"/>
    <cellStyle name="Normal 5 2 3" xfId="54" xr:uid="{00000000-0005-0000-0000-000023000000}"/>
    <cellStyle name="Normal 5 3" xfId="30" xr:uid="{00000000-0005-0000-0000-000024000000}"/>
    <cellStyle name="Normal 5 3 2" xfId="60" xr:uid="{00000000-0005-0000-0000-000025000000}"/>
    <cellStyle name="Normal 5 4" xfId="46" xr:uid="{00000000-0005-0000-0000-000026000000}"/>
    <cellStyle name="Normal 6" xfId="18" xr:uid="{00000000-0005-0000-0000-000027000000}"/>
    <cellStyle name="Normal 6 2" xfId="34" xr:uid="{00000000-0005-0000-0000-000028000000}"/>
    <cellStyle name="Normal 6 2 2" xfId="64" xr:uid="{00000000-0005-0000-0000-000029000000}"/>
    <cellStyle name="Normal 6 3" xfId="50" xr:uid="{00000000-0005-0000-0000-00002A000000}"/>
    <cellStyle name="Normal 7" xfId="23" xr:uid="{00000000-0005-0000-0000-00002B000000}"/>
    <cellStyle name="Normal 7 2" xfId="55" xr:uid="{00000000-0005-0000-0000-00002C000000}"/>
    <cellStyle name="Normal 8" xfId="24" xr:uid="{00000000-0005-0000-0000-00002D000000}"/>
    <cellStyle name="Normal 9" xfId="40" xr:uid="{00000000-0005-0000-0000-00002E000000}"/>
    <cellStyle name="Percent" xfId="2" builtinId="5"/>
    <cellStyle name="Percent 10" xfId="4" xr:uid="{00000000-0005-0000-0000-000030000000}"/>
    <cellStyle name="Percent 11" xfId="69" xr:uid="{3332CDB0-DB3D-4A0B-BC37-9540DB9BD689}"/>
    <cellStyle name="Percent 2" xfId="13" xr:uid="{00000000-0005-0000-0000-000031000000}"/>
    <cellStyle name="Percent 3" xfId="14" xr:uid="{00000000-0005-0000-0000-000032000000}"/>
    <cellStyle name="Percent 4" xfId="15" xr:uid="{00000000-0005-0000-0000-000033000000}"/>
    <cellStyle name="Percent 4 2" xfId="31" xr:uid="{00000000-0005-0000-0000-000034000000}"/>
    <cellStyle name="Percent 4 2 2" xfId="61" xr:uid="{00000000-0005-0000-0000-000035000000}"/>
    <cellStyle name="Percent 4 3" xfId="47" xr:uid="{00000000-0005-0000-0000-000036000000}"/>
    <cellStyle name="Percent 5" xfId="16" xr:uid="{00000000-0005-0000-0000-000037000000}"/>
    <cellStyle name="Percent 5 2" xfId="32" xr:uid="{00000000-0005-0000-0000-000038000000}"/>
    <cellStyle name="Percent 5 2 2" xfId="62" xr:uid="{00000000-0005-0000-0000-000039000000}"/>
    <cellStyle name="Percent 5 3" xfId="48" xr:uid="{00000000-0005-0000-0000-00003A000000}"/>
    <cellStyle name="Percent 6" xfId="17" xr:uid="{00000000-0005-0000-0000-00003B000000}"/>
    <cellStyle name="Percent 6 2" xfId="33" xr:uid="{00000000-0005-0000-0000-00003C000000}"/>
    <cellStyle name="Percent 6 2 2" xfId="63" xr:uid="{00000000-0005-0000-0000-00003D000000}"/>
    <cellStyle name="Percent 6 3" xfId="49" xr:uid="{00000000-0005-0000-0000-00003E000000}"/>
    <cellStyle name="Percent 7" xfId="20" xr:uid="{00000000-0005-0000-0000-00003F000000}"/>
    <cellStyle name="Percent 7 2" xfId="36" xr:uid="{00000000-0005-0000-0000-000040000000}"/>
    <cellStyle name="Percent 7 2 2" xfId="66" xr:uid="{00000000-0005-0000-0000-000041000000}"/>
    <cellStyle name="Percent 7 3" xfId="52" xr:uid="{00000000-0005-0000-0000-000042000000}"/>
    <cellStyle name="Percent 8" xfId="25" xr:uid="{00000000-0005-0000-0000-000043000000}"/>
    <cellStyle name="Percent 9" xfId="41"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zoomScale="80" workbookViewId="0">
      <pane ySplit="1" topLeftCell="A2" activePane="bottomLeft" state="frozen"/>
      <selection pane="bottomLeft" activeCell="A2" sqref="A2"/>
    </sheetView>
  </sheetViews>
  <sheetFormatPr defaultColWidth="9.1796875" defaultRowHeight="14" x14ac:dyDescent="0.3"/>
  <cols>
    <col min="1" max="1" width="9.1796875" style="1"/>
    <col min="2" max="2" width="118.7265625" style="1" customWidth="1"/>
    <col min="3" max="16384" width="9.1796875" style="1"/>
  </cols>
  <sheetData>
    <row r="1" spans="1:2" s="3" customFormat="1" ht="15.5" x14ac:dyDescent="0.35">
      <c r="A1" s="2" t="s">
        <v>0</v>
      </c>
      <c r="B1" s="1"/>
    </row>
    <row r="3" spans="1:2" x14ac:dyDescent="0.3">
      <c r="A3" s="65" t="s">
        <v>1</v>
      </c>
      <c r="B3" s="1" t="str">
        <f>'RSF.1'!B1</f>
        <v>Vote Tertiary Education funding for research and research-based teaching 2000-2024</v>
      </c>
    </row>
    <row r="4" spans="1:2" x14ac:dyDescent="0.3">
      <c r="A4" s="65" t="s">
        <v>2</v>
      </c>
      <c r="B4" s="1" t="str">
        <f>'RSF.2'!B1</f>
        <v>Performance-Based Research Fund (PBRF) allocations by component 2004-2024</v>
      </c>
    </row>
    <row r="5" spans="1:2" x14ac:dyDescent="0.3">
      <c r="A5" s="65" t="s">
        <v>3</v>
      </c>
      <c r="B5" s="1" t="str">
        <f>'RSF.3'!B1</f>
        <v>Percentage of total Performance-Based Research Fund (PBRF) funding allocated by component 2004-2024</v>
      </c>
    </row>
    <row r="6" spans="1:2" x14ac:dyDescent="0.3">
      <c r="A6" s="65" t="s">
        <v>4</v>
      </c>
      <c r="B6" s="1" t="str">
        <f>'RSF.4'!B1</f>
        <v>University external research income by source ($million)</v>
      </c>
    </row>
    <row r="7" spans="1:2" x14ac:dyDescent="0.3">
      <c r="A7" s="65" t="s">
        <v>5</v>
      </c>
      <c r="B7" s="1" t="str">
        <f>'RSF.5'!B1</f>
        <v>University Performance-Based Research Fund external research income 2002-2024</v>
      </c>
    </row>
    <row r="8" spans="1:2" x14ac:dyDescent="0.3">
      <c r="A8" s="65" t="s">
        <v>6</v>
      </c>
      <c r="B8" s="1" t="str">
        <f>'RSF.6'!B1</f>
        <v>University research contract income per academic and research only staff FTE 2002-2024</v>
      </c>
    </row>
    <row r="9" spans="1:2" x14ac:dyDescent="0.3">
      <c r="A9" s="65" t="s">
        <v>7</v>
      </c>
      <c r="B9" s="1" t="str">
        <f>'RSF.7'!B1</f>
        <v>Estimated expenditure on research and development by universities 2002-2023</v>
      </c>
    </row>
    <row r="10" spans="1:2" x14ac:dyDescent="0.3">
      <c r="A10" s="65" t="s">
        <v>8</v>
      </c>
      <c r="B10" s="1" t="str">
        <f>'RSF.8'!B1</f>
        <v>University research expenditure by research type 2005 - 2023</v>
      </c>
    </row>
    <row r="11" spans="1:2" x14ac:dyDescent="0.3">
      <c r="A11" s="65"/>
    </row>
  </sheetData>
  <phoneticPr fontId="7" type="noConversion"/>
  <hyperlinks>
    <hyperlink ref="A3" location="RSF.1!A1" display="RSF.1" xr:uid="{00000000-0004-0000-0000-000000000000}"/>
    <hyperlink ref="A4:A10" location="RSF.1!A1" display="REF.1" xr:uid="{00000000-0004-0000-0000-000001000000}"/>
    <hyperlink ref="A4" location="RSF.2!A1" display="RSF.2" xr:uid="{00000000-0004-0000-0000-000002000000}"/>
    <hyperlink ref="A5" location="RSF.3!A1" display="RSF.3" xr:uid="{00000000-0004-0000-0000-000003000000}"/>
    <hyperlink ref="A6" location="RSF.4!A1" display="RSF.4" xr:uid="{00000000-0004-0000-0000-000004000000}"/>
    <hyperlink ref="A7" location="RSF.5!A1" display="RSF.5" xr:uid="{00000000-0004-0000-0000-000005000000}"/>
    <hyperlink ref="A8" location="RSF.6!A1" display="RSF.6" xr:uid="{00000000-0004-0000-0000-000006000000}"/>
    <hyperlink ref="A9" location="RSF.7!A1" display="RSF.7" xr:uid="{00000000-0004-0000-0000-000007000000}"/>
    <hyperlink ref="A10" location="RSF.8!A1" display="RSF.8" xr:uid="{00000000-0004-0000-0000-000008000000}"/>
  </hyperlinks>
  <pageMargins left="0.75" right="0.75" top="1" bottom="1" header="0.5" footer="0.5"/>
  <pageSetup paperSize="9" orientation="portrait" r:id="rId1"/>
  <headerFooter alignWithMargins="0">
    <oddHeader>&amp;C&amp;"Calibri"&amp;10&amp;K000000 [IN-CONFIDENCE - INTERNAL ONLY]&amp;1#_x000D_</oddHeader>
    <oddFooter>&amp;C_x000D_&amp;1#&amp;"Calibri"&amp;10&amp;K000000 [IN-CONFIDENCE -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5"/>
  <sheetViews>
    <sheetView zoomScale="80" zoomScaleNormal="80" workbookViewId="0">
      <pane xSplit="2" ySplit="4" topLeftCell="C5" activePane="bottomRight" state="frozen"/>
      <selection pane="topRight" activeCell="C1" sqref="C1"/>
      <selection pane="bottomLeft" activeCell="A5" sqref="A5"/>
      <selection pane="bottomRight"/>
    </sheetView>
  </sheetViews>
  <sheetFormatPr defaultRowHeight="12.5" x14ac:dyDescent="0.25"/>
  <cols>
    <col min="1" max="1" width="3.7265625" customWidth="1"/>
    <col min="2" max="2" width="41.54296875" customWidth="1"/>
    <col min="3" max="24" width="9.54296875" bestFit="1" customWidth="1"/>
  </cols>
  <sheetData>
    <row r="1" spans="1:28" ht="15.5" x14ac:dyDescent="0.35">
      <c r="A1" s="42"/>
      <c r="B1" s="2" t="s">
        <v>9</v>
      </c>
    </row>
    <row r="2" spans="1:28" ht="13" x14ac:dyDescent="0.3">
      <c r="A2" s="42"/>
      <c r="B2" s="4"/>
    </row>
    <row r="3" spans="1:28" ht="30.75" customHeight="1" x14ac:dyDescent="0.25">
      <c r="B3" s="141" t="s">
        <v>10</v>
      </c>
      <c r="C3" s="10">
        <v>2000</v>
      </c>
      <c r="D3" s="10">
        <v>2001</v>
      </c>
      <c r="E3" s="10">
        <v>2002</v>
      </c>
      <c r="F3" s="10">
        <v>2003</v>
      </c>
      <c r="G3" s="10">
        <v>2004</v>
      </c>
      <c r="H3" s="10">
        <v>2005</v>
      </c>
      <c r="I3" s="10">
        <v>2006</v>
      </c>
      <c r="J3" s="10">
        <v>2007</v>
      </c>
      <c r="K3" s="10">
        <v>2008</v>
      </c>
      <c r="L3" s="10">
        <v>2009</v>
      </c>
      <c r="M3" s="10">
        <v>2010</v>
      </c>
      <c r="N3" s="10">
        <v>2011</v>
      </c>
      <c r="O3" s="10">
        <v>2012</v>
      </c>
      <c r="P3" s="10">
        <v>2013</v>
      </c>
      <c r="Q3" s="10">
        <v>2014</v>
      </c>
      <c r="R3" s="10">
        <v>2015</v>
      </c>
      <c r="S3" s="10">
        <v>2016</v>
      </c>
      <c r="T3" s="10">
        <v>2017</v>
      </c>
      <c r="U3" s="10">
        <v>2018</v>
      </c>
      <c r="V3" s="10">
        <v>2019</v>
      </c>
      <c r="W3" s="10">
        <v>2020</v>
      </c>
      <c r="X3" s="10">
        <v>2021</v>
      </c>
      <c r="Y3" s="10">
        <v>2022</v>
      </c>
      <c r="Z3" s="10">
        <v>2023</v>
      </c>
      <c r="AA3" s="10">
        <v>2024</v>
      </c>
    </row>
    <row r="4" spans="1:28" ht="16.5" customHeight="1" x14ac:dyDescent="0.25">
      <c r="B4" s="142"/>
      <c r="C4" s="143" t="s">
        <v>11</v>
      </c>
      <c r="D4" s="144"/>
      <c r="E4" s="144"/>
      <c r="F4" s="144"/>
      <c r="G4" s="144"/>
      <c r="H4" s="144"/>
      <c r="I4" s="144"/>
      <c r="J4" s="144"/>
      <c r="K4" s="144"/>
      <c r="L4" s="144"/>
      <c r="M4" s="144"/>
      <c r="N4" s="144"/>
      <c r="O4" s="144"/>
      <c r="P4" s="144"/>
      <c r="Q4" s="144"/>
      <c r="R4" s="144"/>
      <c r="S4" s="144"/>
      <c r="T4" s="144"/>
      <c r="U4" s="144"/>
      <c r="V4" s="144"/>
      <c r="W4" s="144"/>
      <c r="X4" s="144"/>
      <c r="Y4" s="144"/>
      <c r="Z4" s="144"/>
      <c r="AA4" s="144"/>
    </row>
    <row r="5" spans="1:28" x14ac:dyDescent="0.25">
      <c r="B5" s="43" t="s">
        <v>12</v>
      </c>
      <c r="C5" s="44">
        <v>100.75540579253048</v>
      </c>
      <c r="D5" s="44">
        <v>103.79415478607392</v>
      </c>
      <c r="E5" s="44">
        <v>107.39177160143656</v>
      </c>
      <c r="F5" s="44">
        <v>117.88017314395934</v>
      </c>
      <c r="G5" s="44">
        <v>115.23633060421002</v>
      </c>
      <c r="H5" s="44">
        <v>106.71766611056177</v>
      </c>
      <c r="I5" s="44">
        <v>71.356567604506608</v>
      </c>
      <c r="J5" s="44"/>
      <c r="K5" s="44"/>
      <c r="L5" s="44"/>
      <c r="M5" s="44"/>
      <c r="N5" s="44"/>
      <c r="O5" s="44"/>
      <c r="P5" s="86"/>
      <c r="Q5" s="86"/>
      <c r="R5" s="86"/>
      <c r="S5" s="86"/>
      <c r="T5" s="86"/>
      <c r="U5" s="86"/>
      <c r="V5" s="86"/>
      <c r="W5" s="86"/>
      <c r="X5" s="86"/>
    </row>
    <row r="6" spans="1:28" x14ac:dyDescent="0.25">
      <c r="B6" s="43" t="s">
        <v>13</v>
      </c>
      <c r="C6" s="44"/>
      <c r="D6" s="44"/>
      <c r="E6" s="44"/>
      <c r="F6" s="44"/>
      <c r="G6" s="44">
        <v>16.536494433935633</v>
      </c>
      <c r="H6" s="44">
        <v>39.708444898286835</v>
      </c>
      <c r="I6" s="44">
        <v>121.917317</v>
      </c>
      <c r="J6" s="44">
        <v>206.322767</v>
      </c>
      <c r="K6" s="44">
        <v>231.59856500000001</v>
      </c>
      <c r="L6" s="44">
        <v>238.66400100000001</v>
      </c>
      <c r="M6" s="44">
        <v>249.96874</v>
      </c>
      <c r="N6" s="44">
        <v>250.00000299999999</v>
      </c>
      <c r="O6" s="44">
        <v>250</v>
      </c>
      <c r="P6" s="44">
        <v>262.5</v>
      </c>
      <c r="Q6" s="44">
        <v>275</v>
      </c>
      <c r="R6" s="44">
        <v>287.5</v>
      </c>
      <c r="S6" s="44">
        <v>300</v>
      </c>
      <c r="T6" s="44">
        <v>300</v>
      </c>
      <c r="U6" s="44">
        <v>315</v>
      </c>
      <c r="V6" s="44">
        <v>315</v>
      </c>
      <c r="W6" s="44">
        <v>315</v>
      </c>
      <c r="X6" s="44">
        <v>315</v>
      </c>
      <c r="Y6" s="44">
        <v>315</v>
      </c>
      <c r="Z6" s="44">
        <v>315</v>
      </c>
      <c r="AA6" s="44">
        <v>315</v>
      </c>
    </row>
    <row r="7" spans="1:28" x14ac:dyDescent="0.25">
      <c r="B7" s="43" t="s">
        <v>14</v>
      </c>
      <c r="C7" s="44"/>
      <c r="D7" s="44"/>
      <c r="E7" s="44">
        <v>6.4844444444444447</v>
      </c>
      <c r="F7" s="44">
        <v>19.439498666666669</v>
      </c>
      <c r="G7" s="44">
        <v>20.402790222222222</v>
      </c>
      <c r="H7" s="44">
        <v>21.277791111111114</v>
      </c>
      <c r="I7" s="44">
        <v>21.369254222222224</v>
      </c>
      <c r="J7" s="44">
        <v>21.470462222222224</v>
      </c>
      <c r="K7" s="44">
        <v>29.078557626666662</v>
      </c>
      <c r="L7" s="44">
        <v>33.786320933333336</v>
      </c>
      <c r="M7" s="44">
        <v>33.538771946666664</v>
      </c>
      <c r="N7" s="44">
        <v>33.193957026086963</v>
      </c>
      <c r="O7" s="44">
        <v>32.884481000000001</v>
      </c>
      <c r="P7" s="44">
        <v>31.69</v>
      </c>
      <c r="Q7" s="44">
        <v>31.789000000000001</v>
      </c>
      <c r="R7" s="44">
        <v>51.51</v>
      </c>
      <c r="S7" s="44">
        <v>49.8</v>
      </c>
      <c r="T7" s="44">
        <v>49.8</v>
      </c>
      <c r="U7" s="44">
        <v>49.8</v>
      </c>
      <c r="V7" s="44">
        <v>49.799799999999998</v>
      </c>
      <c r="W7" s="44">
        <v>49.799799999999998</v>
      </c>
      <c r="X7" s="44">
        <v>49.799900000000001</v>
      </c>
      <c r="Y7" s="44">
        <v>49.8</v>
      </c>
      <c r="Z7" s="44">
        <v>49.8</v>
      </c>
      <c r="AA7" s="44">
        <v>49.8</v>
      </c>
    </row>
    <row r="8" spans="1:28" x14ac:dyDescent="0.25">
      <c r="B8" s="43" t="s">
        <v>15</v>
      </c>
      <c r="C8" s="44"/>
      <c r="D8" s="44"/>
      <c r="E8" s="44">
        <v>30.922868999999999</v>
      </c>
      <c r="F8" s="44"/>
      <c r="G8" s="44"/>
      <c r="H8" s="44"/>
      <c r="I8" s="44"/>
      <c r="J8" s="44"/>
      <c r="K8" s="44">
        <v>19.994890999999999</v>
      </c>
      <c r="L8" s="44"/>
      <c r="M8" s="44"/>
      <c r="N8" s="44"/>
      <c r="O8" s="44"/>
      <c r="P8" s="44"/>
      <c r="Q8" s="44"/>
      <c r="R8" s="44"/>
      <c r="S8" s="44"/>
      <c r="T8" s="44"/>
      <c r="U8" s="44"/>
      <c r="V8" s="44"/>
      <c r="W8" s="44"/>
      <c r="X8" s="44"/>
      <c r="Y8" s="44"/>
      <c r="Z8" s="44"/>
    </row>
    <row r="9" spans="1:28" x14ac:dyDescent="0.25">
      <c r="B9" s="43" t="s">
        <v>16</v>
      </c>
      <c r="C9" s="44"/>
      <c r="D9" s="44"/>
      <c r="E9" s="44"/>
      <c r="F9" s="44"/>
      <c r="G9" s="44">
        <v>0.91666666666666663</v>
      </c>
      <c r="H9" s="44">
        <v>1.5833333333333333</v>
      </c>
      <c r="I9" s="44">
        <v>1.3333333333333333</v>
      </c>
      <c r="J9" s="44">
        <v>1.5999999999999999</v>
      </c>
      <c r="K9" s="44">
        <v>6.6111105422222227</v>
      </c>
      <c r="L9" s="44">
        <v>4.5756384355555557</v>
      </c>
      <c r="M9" s="44">
        <v>2.4666750088888891</v>
      </c>
      <c r="N9" s="44">
        <v>1.5</v>
      </c>
      <c r="O9" s="44">
        <v>1.8555555500000001</v>
      </c>
      <c r="P9" s="44">
        <v>1.5</v>
      </c>
      <c r="Q9" s="44">
        <v>1.5</v>
      </c>
      <c r="R9" s="93">
        <v>1.5</v>
      </c>
      <c r="S9" s="93">
        <v>1.5</v>
      </c>
      <c r="T9" s="93">
        <v>1.5</v>
      </c>
      <c r="U9" s="93">
        <v>1.5</v>
      </c>
      <c r="V9" s="93">
        <v>1.5</v>
      </c>
      <c r="W9" s="93">
        <v>6</v>
      </c>
      <c r="X9" s="93">
        <v>6</v>
      </c>
      <c r="Y9" s="93">
        <v>6</v>
      </c>
      <c r="Z9" s="93">
        <v>6</v>
      </c>
      <c r="AA9" s="44">
        <v>6</v>
      </c>
    </row>
    <row r="10" spans="1:28" x14ac:dyDescent="0.25">
      <c r="B10" s="48" t="s">
        <v>17</v>
      </c>
      <c r="C10" s="45">
        <v>100.75540579253048</v>
      </c>
      <c r="D10" s="45">
        <v>103.79415478607392</v>
      </c>
      <c r="E10" s="45">
        <v>144.79908504588101</v>
      </c>
      <c r="F10" s="45">
        <v>137.31967181062601</v>
      </c>
      <c r="G10" s="45">
        <v>153.09228192703455</v>
      </c>
      <c r="H10" s="45">
        <v>169.28723545329305</v>
      </c>
      <c r="I10" s="45">
        <v>215.97647216006217</v>
      </c>
      <c r="J10" s="45">
        <v>229.39322922222223</v>
      </c>
      <c r="K10" s="45">
        <v>287.28312416888889</v>
      </c>
      <c r="L10" s="45">
        <v>277.02596036888889</v>
      </c>
      <c r="M10" s="45">
        <v>285.97418695555558</v>
      </c>
      <c r="N10" s="45">
        <v>284.69396002608698</v>
      </c>
      <c r="O10" s="45">
        <v>284.74003655000001</v>
      </c>
      <c r="P10" s="45">
        <v>295.69</v>
      </c>
      <c r="Q10" s="45">
        <v>308.28899999999999</v>
      </c>
      <c r="R10" s="45">
        <v>340.51</v>
      </c>
      <c r="S10" s="45">
        <v>351.3</v>
      </c>
      <c r="T10" s="45">
        <v>351.3</v>
      </c>
      <c r="U10" s="45">
        <v>366.3</v>
      </c>
      <c r="V10" s="45">
        <v>366.2998</v>
      </c>
      <c r="W10" s="45">
        <v>370.7998</v>
      </c>
      <c r="X10" s="45">
        <v>370.79989999999998</v>
      </c>
      <c r="Y10" s="45">
        <v>370.8</v>
      </c>
      <c r="Z10" s="45">
        <v>370.8</v>
      </c>
      <c r="AA10" s="45">
        <v>370.8</v>
      </c>
      <c r="AB10" s="119"/>
    </row>
    <row r="11" spans="1:28" x14ac:dyDescent="0.25">
      <c r="B11" s="42"/>
      <c r="T11" s="27"/>
      <c r="AA11" s="115" t="s">
        <v>18</v>
      </c>
    </row>
    <row r="12" spans="1:28" x14ac:dyDescent="0.25">
      <c r="B12" s="42" t="s">
        <v>19</v>
      </c>
    </row>
    <row r="13" spans="1:28" x14ac:dyDescent="0.25">
      <c r="A13">
        <v>1</v>
      </c>
      <c r="B13" s="42" t="s">
        <v>20</v>
      </c>
      <c r="V13" s="108"/>
      <c r="W13" s="108"/>
      <c r="X13" s="108"/>
    </row>
    <row r="14" spans="1:28" x14ac:dyDescent="0.25">
      <c r="A14">
        <v>2</v>
      </c>
      <c r="B14" s="47" t="s">
        <v>21</v>
      </c>
      <c r="V14" s="107"/>
      <c r="W14" s="114"/>
      <c r="X14" s="114"/>
    </row>
    <row r="15" spans="1:28" x14ac:dyDescent="0.25">
      <c r="A15">
        <v>3</v>
      </c>
      <c r="B15" s="47" t="s">
        <v>22</v>
      </c>
      <c r="V15" s="107"/>
      <c r="W15" s="114"/>
      <c r="X15" s="114"/>
    </row>
    <row r="16" spans="1:28" x14ac:dyDescent="0.25">
      <c r="A16">
        <v>3</v>
      </c>
      <c r="B16" s="42" t="s">
        <v>23</v>
      </c>
    </row>
    <row r="17" spans="1:24" x14ac:dyDescent="0.25">
      <c r="A17">
        <v>4</v>
      </c>
      <c r="B17" s="42" t="s">
        <v>24</v>
      </c>
    </row>
    <row r="19" spans="1:24" x14ac:dyDescent="0.25">
      <c r="B19" s="42"/>
    </row>
    <row r="24" spans="1:24" x14ac:dyDescent="0.25">
      <c r="I24" s="42"/>
      <c r="J24" s="44"/>
      <c r="K24" s="44"/>
      <c r="L24" s="44"/>
      <c r="M24" s="44"/>
      <c r="N24" s="44"/>
      <c r="O24" s="44"/>
      <c r="P24" s="44"/>
      <c r="Q24" s="44"/>
      <c r="R24" s="44"/>
      <c r="S24" s="44"/>
      <c r="T24" s="44"/>
      <c r="U24" s="44"/>
      <c r="V24" s="44"/>
      <c r="W24" s="44"/>
      <c r="X24" s="44"/>
    </row>
    <row r="25" spans="1:24" x14ac:dyDescent="0.25">
      <c r="I25" s="42"/>
      <c r="J25" s="7"/>
      <c r="K25" s="7"/>
      <c r="L25" s="7"/>
      <c r="M25" s="7"/>
      <c r="N25" s="7"/>
      <c r="O25" s="7"/>
      <c r="P25" s="7"/>
      <c r="Q25" s="7"/>
      <c r="R25" s="7"/>
      <c r="S25" s="7"/>
      <c r="T25" s="7"/>
      <c r="U25" s="7"/>
      <c r="V25" s="7"/>
      <c r="W25" s="7"/>
      <c r="X25" s="7"/>
    </row>
  </sheetData>
  <mergeCells count="2">
    <mergeCell ref="B3:B4"/>
    <mergeCell ref="C4:AA4"/>
  </mergeCells>
  <pageMargins left="0.7" right="0.7" top="0.75" bottom="0.75" header="0.3" footer="0.3"/>
  <pageSetup paperSize="9" orientation="portrait" r:id="rId1"/>
  <headerFooter>
    <oddHeader>&amp;C&amp;"Calibri"&amp;10&amp;K000000 [IN-CONFIDENCE - INTERNAL ONLY]&amp;1#_x000D_</oddHeader>
    <oddFooter>&amp;C_x000D_&amp;1#&amp;"Calibri"&amp;10&amp;K000000 [IN-CONFIDENCE - INTERNAL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7"/>
  <sheetViews>
    <sheetView zoomScale="80" zoomScaleNormal="80" workbookViewId="0">
      <pane xSplit="4" ySplit="4" topLeftCell="E5" activePane="bottomRight" state="frozen"/>
      <selection pane="topRight" activeCell="E1" sqref="E1"/>
      <selection pane="bottomLeft" activeCell="A5" sqref="A5"/>
      <selection pane="bottomRight"/>
    </sheetView>
  </sheetViews>
  <sheetFormatPr defaultColWidth="9.1796875" defaultRowHeight="12.5" x14ac:dyDescent="0.25"/>
  <cols>
    <col min="1" max="1" width="3" customWidth="1"/>
    <col min="2" max="2" width="27.81640625" customWidth="1"/>
    <col min="3" max="3" width="44.1796875" customWidth="1"/>
    <col min="4" max="4" width="35" customWidth="1"/>
    <col min="5" max="25" width="9.54296875" customWidth="1"/>
  </cols>
  <sheetData>
    <row r="1" spans="2:25" ht="15.5" x14ac:dyDescent="0.35">
      <c r="B1" s="2" t="s">
        <v>25</v>
      </c>
      <c r="C1" s="2"/>
      <c r="D1" s="2"/>
      <c r="E1" s="2"/>
      <c r="F1" s="2"/>
      <c r="G1" s="2"/>
      <c r="H1" s="2"/>
      <c r="I1" s="2"/>
      <c r="J1" s="117"/>
    </row>
    <row r="2" spans="2:25" ht="12.75" customHeight="1" x14ac:dyDescent="0.3">
      <c r="B2" s="4"/>
      <c r="C2" s="4"/>
      <c r="D2" s="4"/>
      <c r="E2" s="4"/>
      <c r="F2" s="4"/>
      <c r="G2" s="4"/>
      <c r="H2" s="4"/>
      <c r="I2" s="4"/>
    </row>
    <row r="3" spans="2:25" ht="34.5" customHeight="1" x14ac:dyDescent="0.25">
      <c r="B3" s="150" t="s">
        <v>26</v>
      </c>
      <c r="C3" s="150" t="s">
        <v>27</v>
      </c>
      <c r="D3" s="152" t="s">
        <v>28</v>
      </c>
      <c r="E3" s="95">
        <v>2004</v>
      </c>
      <c r="F3" s="60">
        <v>2005</v>
      </c>
      <c r="G3" s="60">
        <v>2006</v>
      </c>
      <c r="H3" s="60">
        <v>2007</v>
      </c>
      <c r="I3" s="60">
        <v>2008</v>
      </c>
      <c r="J3" s="60">
        <v>2009</v>
      </c>
      <c r="K3" s="60">
        <v>2010</v>
      </c>
      <c r="L3" s="60">
        <v>2011</v>
      </c>
      <c r="M3" s="60">
        <v>2012</v>
      </c>
      <c r="N3" s="60">
        <v>2013</v>
      </c>
      <c r="O3" s="60">
        <v>2014</v>
      </c>
      <c r="P3" s="60">
        <v>2015</v>
      </c>
      <c r="Q3" s="60">
        <v>2016</v>
      </c>
      <c r="R3" s="60">
        <v>2017</v>
      </c>
      <c r="S3" s="60">
        <v>2018</v>
      </c>
      <c r="T3" s="60">
        <v>2019</v>
      </c>
      <c r="U3" s="60">
        <v>2020</v>
      </c>
      <c r="V3" s="60">
        <v>2021</v>
      </c>
      <c r="W3" s="60">
        <v>2022</v>
      </c>
      <c r="X3" s="60">
        <v>2023</v>
      </c>
      <c r="Y3" s="60">
        <v>2024</v>
      </c>
    </row>
    <row r="4" spans="2:25" ht="13.5" customHeight="1" x14ac:dyDescent="0.25">
      <c r="B4" s="151"/>
      <c r="C4" s="151"/>
      <c r="D4" s="153"/>
      <c r="E4" s="145" t="s">
        <v>29</v>
      </c>
      <c r="F4" s="146"/>
      <c r="G4" s="146"/>
      <c r="H4" s="146"/>
      <c r="I4" s="146"/>
      <c r="J4" s="146"/>
      <c r="K4" s="146"/>
      <c r="L4" s="146"/>
      <c r="M4" s="146"/>
      <c r="N4" s="146"/>
      <c r="O4" s="146"/>
      <c r="P4" s="146"/>
      <c r="Q4" s="146"/>
      <c r="R4" s="146"/>
      <c r="S4" s="146"/>
      <c r="T4" s="146"/>
      <c r="U4" s="146"/>
      <c r="V4" s="146"/>
      <c r="W4" s="146"/>
      <c r="X4" s="146"/>
      <c r="Y4" s="146"/>
    </row>
    <row r="5" spans="2:25" x14ac:dyDescent="0.25">
      <c r="B5" s="66" t="s">
        <v>30</v>
      </c>
      <c r="C5" s="147" t="s">
        <v>31</v>
      </c>
      <c r="D5" s="54" t="s">
        <v>32</v>
      </c>
      <c r="E5" s="96">
        <v>0.21072088888888887</v>
      </c>
      <c r="F5" s="33">
        <v>0.50598367111111109</v>
      </c>
      <c r="G5" s="33">
        <v>1.553528</v>
      </c>
      <c r="H5" s="33">
        <v>3.390225</v>
      </c>
      <c r="I5" s="33">
        <v>3.8054739999999998</v>
      </c>
      <c r="J5" s="33">
        <v>3.9218820000000001</v>
      </c>
      <c r="K5" s="33">
        <v>4.1076490000000003</v>
      </c>
      <c r="L5" s="33">
        <v>4.1081630000000002</v>
      </c>
      <c r="M5" s="33">
        <v>4.1081630000000002</v>
      </c>
      <c r="N5" s="33">
        <v>7.6642480218525142</v>
      </c>
      <c r="O5" s="33">
        <v>8.0292122100000007</v>
      </c>
      <c r="P5" s="33">
        <v>8.3941764048860872</v>
      </c>
      <c r="Q5" s="33">
        <v>8.0292119999999993</v>
      </c>
      <c r="R5" s="33">
        <v>8.0292119999999993</v>
      </c>
      <c r="S5" s="33">
        <v>8.4306728199999998</v>
      </c>
      <c r="T5" s="33">
        <v>12.62024364</v>
      </c>
      <c r="U5" s="33">
        <v>12.62024379</v>
      </c>
      <c r="V5" s="33">
        <v>12.62024379</v>
      </c>
      <c r="W5" s="33">
        <v>12.62024379</v>
      </c>
      <c r="X5" s="33">
        <v>12.62024379</v>
      </c>
      <c r="Y5" s="33">
        <v>12.62024379</v>
      </c>
    </row>
    <row r="6" spans="2:25" x14ac:dyDescent="0.25">
      <c r="B6" s="21"/>
      <c r="C6" s="148"/>
      <c r="D6" s="55" t="s">
        <v>33</v>
      </c>
      <c r="E6" s="97">
        <v>0.29710755555555557</v>
      </c>
      <c r="F6" s="7">
        <v>0.71341516444444442</v>
      </c>
      <c r="G6" s="7">
        <v>2.1904080000000001</v>
      </c>
      <c r="H6" s="7">
        <v>3.8615719999999998</v>
      </c>
      <c r="I6" s="7">
        <v>4.3345539999999998</v>
      </c>
      <c r="J6" s="7">
        <v>4.4671469999999998</v>
      </c>
      <c r="K6" s="7">
        <v>4.6787409999999996</v>
      </c>
      <c r="L6" s="7">
        <v>4.6793259999999997</v>
      </c>
      <c r="M6" s="7">
        <v>4.6793259999999997</v>
      </c>
      <c r="N6" s="7">
        <v>4.2843454404172983</v>
      </c>
      <c r="O6" s="7">
        <v>4.4883618899999993</v>
      </c>
      <c r="P6" s="7">
        <v>4.6923783395046588</v>
      </c>
      <c r="Q6" s="7">
        <v>4.4883620000000004</v>
      </c>
      <c r="R6" s="7">
        <v>4.4883620000000004</v>
      </c>
      <c r="S6" s="7">
        <v>4.7127799800000005</v>
      </c>
      <c r="T6" s="7">
        <v>4.5869377099999999</v>
      </c>
      <c r="U6" s="7">
        <v>4.58693755</v>
      </c>
      <c r="V6" s="7">
        <v>4.58693755</v>
      </c>
      <c r="W6" s="7">
        <v>4.58693755</v>
      </c>
      <c r="X6" s="7">
        <v>4.58693755</v>
      </c>
      <c r="Y6" s="7">
        <v>4.58693755</v>
      </c>
    </row>
    <row r="7" spans="2:25" x14ac:dyDescent="0.25">
      <c r="B7" s="21"/>
      <c r="C7" s="148"/>
      <c r="D7" s="55" t="s">
        <v>34</v>
      </c>
      <c r="E7" s="97">
        <v>1.3259591111111111</v>
      </c>
      <c r="F7" s="7">
        <v>3.1838986666666664</v>
      </c>
      <c r="G7" s="7">
        <v>9.7755639999999993</v>
      </c>
      <c r="H7" s="7">
        <v>18.017865</v>
      </c>
      <c r="I7" s="7">
        <v>20.224767</v>
      </c>
      <c r="J7" s="7">
        <v>20.843440000000001</v>
      </c>
      <c r="K7" s="7">
        <v>21.830725999999999</v>
      </c>
      <c r="L7" s="7">
        <v>21.833456000000002</v>
      </c>
      <c r="M7" s="7">
        <v>21.833456000000002</v>
      </c>
      <c r="N7" s="7">
        <v>22.062670922741109</v>
      </c>
      <c r="O7" s="7">
        <v>23.1132743</v>
      </c>
      <c r="P7" s="7">
        <v>24.163877677287882</v>
      </c>
      <c r="Q7" s="7">
        <v>23.113274000000001</v>
      </c>
      <c r="R7" s="7">
        <v>23.113274000000001</v>
      </c>
      <c r="S7" s="7">
        <v>24.26893802</v>
      </c>
      <c r="T7" s="7">
        <v>22.36454466</v>
      </c>
      <c r="U7" s="7">
        <v>22.364544510000002</v>
      </c>
      <c r="V7" s="7">
        <v>22.364544510000002</v>
      </c>
      <c r="W7" s="7">
        <v>22.364544509999998</v>
      </c>
      <c r="X7" s="7">
        <v>22.364544510000002</v>
      </c>
      <c r="Y7" s="7">
        <v>22.364544510000002</v>
      </c>
    </row>
    <row r="8" spans="2:25" x14ac:dyDescent="0.25">
      <c r="B8" s="21"/>
      <c r="C8" s="148"/>
      <c r="D8" s="55" t="s">
        <v>35</v>
      </c>
      <c r="E8" s="97">
        <v>3.0151697777777779</v>
      </c>
      <c r="F8" s="7">
        <v>7.2400382222222222</v>
      </c>
      <c r="G8" s="7">
        <v>22.229174</v>
      </c>
      <c r="H8" s="7">
        <v>33.443196</v>
      </c>
      <c r="I8" s="7">
        <v>37.539456000000001</v>
      </c>
      <c r="J8" s="7">
        <v>38.687781999999999</v>
      </c>
      <c r="K8" s="7">
        <v>40.520296999999999</v>
      </c>
      <c r="L8" s="7">
        <v>40.525364000000003</v>
      </c>
      <c r="M8" s="7">
        <v>40.525364000000003</v>
      </c>
      <c r="N8" s="7">
        <v>44.57533396203155</v>
      </c>
      <c r="O8" s="7">
        <v>46.697968909999993</v>
      </c>
      <c r="P8" s="7">
        <v>48.820603863177411</v>
      </c>
      <c r="Q8" s="7">
        <v>46.697969000000001</v>
      </c>
      <c r="R8" s="7">
        <v>46.697969000000001</v>
      </c>
      <c r="S8" s="7">
        <v>49.032867359999997</v>
      </c>
      <c r="T8" s="7">
        <v>47.982635450000004</v>
      </c>
      <c r="U8" s="7">
        <v>47.98263566</v>
      </c>
      <c r="V8" s="7">
        <v>47.98263566</v>
      </c>
      <c r="W8" s="7">
        <v>47.98263566</v>
      </c>
      <c r="X8" s="7">
        <v>47.98263566</v>
      </c>
      <c r="Y8" s="7">
        <v>47.982633890000002</v>
      </c>
    </row>
    <row r="9" spans="2:25" x14ac:dyDescent="0.25">
      <c r="B9" s="21"/>
      <c r="C9" s="148"/>
      <c r="D9" s="55" t="s">
        <v>36</v>
      </c>
      <c r="E9" s="97">
        <v>1.1779324444444446</v>
      </c>
      <c r="F9" s="7">
        <v>2.8284561244444446</v>
      </c>
      <c r="G9" s="7">
        <v>8.6842430000000004</v>
      </c>
      <c r="H9" s="7">
        <v>13.118259999999999</v>
      </c>
      <c r="I9" s="7">
        <v>14.725038</v>
      </c>
      <c r="J9" s="7">
        <v>15.175475</v>
      </c>
      <c r="K9" s="7">
        <v>15.894288</v>
      </c>
      <c r="L9" s="7">
        <v>15.896276</v>
      </c>
      <c r="M9" s="7">
        <v>15.896278000000001</v>
      </c>
      <c r="N9" s="7">
        <v>15.344000417030033</v>
      </c>
      <c r="O9" s="7">
        <v>16.074667099999999</v>
      </c>
      <c r="P9" s="7">
        <v>16.80533379008051</v>
      </c>
      <c r="Q9" s="7">
        <v>16.074667000000002</v>
      </c>
      <c r="R9" s="7">
        <v>16.074667000000002</v>
      </c>
      <c r="S9" s="7">
        <v>16.878400460000002</v>
      </c>
      <c r="T9" s="7">
        <v>14.519553949999999</v>
      </c>
      <c r="U9" s="7">
        <v>14.51955409</v>
      </c>
      <c r="V9" s="7">
        <v>14.51955409</v>
      </c>
      <c r="W9" s="7">
        <v>14.51955409</v>
      </c>
      <c r="X9" s="7">
        <v>14.51955409</v>
      </c>
      <c r="Y9" s="7">
        <v>14.51955409</v>
      </c>
    </row>
    <row r="10" spans="2:25" x14ac:dyDescent="0.25">
      <c r="B10" s="21"/>
      <c r="C10" s="148"/>
      <c r="D10" s="55" t="s">
        <v>37</v>
      </c>
      <c r="E10" s="97">
        <v>2.1582426666666663</v>
      </c>
      <c r="F10" s="7">
        <v>5.182378533333333</v>
      </c>
      <c r="G10" s="7">
        <v>15.911519999999999</v>
      </c>
      <c r="H10" s="7">
        <v>27.758620000000001</v>
      </c>
      <c r="I10" s="7">
        <v>31.158612000000002</v>
      </c>
      <c r="J10" s="7">
        <v>32.111749000000003</v>
      </c>
      <c r="K10" s="7">
        <v>33.632778999999999</v>
      </c>
      <c r="L10" s="7">
        <v>33.636983999999998</v>
      </c>
      <c r="M10" s="7">
        <v>33.636983999999998</v>
      </c>
      <c r="N10" s="7">
        <v>33.651594091806722</v>
      </c>
      <c r="O10" s="7">
        <v>35.25405095</v>
      </c>
      <c r="P10" s="7">
        <v>36.856507814835936</v>
      </c>
      <c r="Q10" s="7">
        <v>35.254050999999997</v>
      </c>
      <c r="R10" s="7">
        <v>35.254050999999997</v>
      </c>
      <c r="S10" s="7">
        <v>37.0167535</v>
      </c>
      <c r="T10" s="7">
        <v>35.803449909999998</v>
      </c>
      <c r="U10" s="7">
        <v>35.803449990000004</v>
      </c>
      <c r="V10" s="7">
        <v>35.803449990000004</v>
      </c>
      <c r="W10" s="7">
        <v>35.803449989999997</v>
      </c>
      <c r="X10" s="7">
        <v>35.803449990000004</v>
      </c>
      <c r="Y10" s="7">
        <v>35.803449990000004</v>
      </c>
    </row>
    <row r="11" spans="2:25" x14ac:dyDescent="0.25">
      <c r="B11" s="21"/>
      <c r="C11" s="148"/>
      <c r="D11" s="55" t="s">
        <v>38</v>
      </c>
      <c r="E11" s="97">
        <v>0.69010488888888888</v>
      </c>
      <c r="F11" s="7">
        <v>1.6570823377777775</v>
      </c>
      <c r="G11" s="7">
        <v>5.0877600000000003</v>
      </c>
      <c r="H11" s="7">
        <v>7.8960330000000001</v>
      </c>
      <c r="I11" s="7">
        <v>8.8631720000000005</v>
      </c>
      <c r="J11" s="7">
        <v>9.1342949999999998</v>
      </c>
      <c r="K11" s="7">
        <v>9.5669570000000004</v>
      </c>
      <c r="L11" s="7">
        <v>9.5681539999999998</v>
      </c>
      <c r="M11" s="7">
        <v>9.5681539999999998</v>
      </c>
      <c r="N11" s="7">
        <v>8.5546324349563623</v>
      </c>
      <c r="O11" s="7">
        <v>8.9619958800000017</v>
      </c>
      <c r="P11" s="7">
        <v>9.3693593335236365</v>
      </c>
      <c r="Q11" s="7">
        <v>8.9619959999999992</v>
      </c>
      <c r="R11" s="7">
        <v>8.9619959999999992</v>
      </c>
      <c r="S11" s="7">
        <v>9.4100956799999995</v>
      </c>
      <c r="T11" s="7">
        <v>8.4960021000000001</v>
      </c>
      <c r="U11" s="7">
        <v>8.4960015500000008</v>
      </c>
      <c r="V11" s="7">
        <v>8.4960015500000008</v>
      </c>
      <c r="W11" s="7">
        <v>8.4960015500000008</v>
      </c>
      <c r="X11" s="7">
        <v>8.4960015500000008</v>
      </c>
      <c r="Y11" s="7">
        <v>8.4960015500000008</v>
      </c>
    </row>
    <row r="12" spans="2:25" x14ac:dyDescent="0.25">
      <c r="B12" s="21"/>
      <c r="C12" s="148"/>
      <c r="D12" s="55" t="s">
        <v>39</v>
      </c>
      <c r="E12" s="97">
        <v>0.8696328888888889</v>
      </c>
      <c r="F12" s="7">
        <v>2.0881669155555556</v>
      </c>
      <c r="G12" s="7">
        <v>6.4113239999999996</v>
      </c>
      <c r="H12" s="7">
        <v>12.049109</v>
      </c>
      <c r="I12" s="7">
        <v>13.524934</v>
      </c>
      <c r="J12" s="7">
        <v>13.938658999999999</v>
      </c>
      <c r="K12" s="7">
        <v>14.598889</v>
      </c>
      <c r="L12" s="7">
        <v>14.600714</v>
      </c>
      <c r="M12" s="7">
        <v>14.600714</v>
      </c>
      <c r="N12" s="7">
        <v>16.153910559237051</v>
      </c>
      <c r="O12" s="7">
        <v>16.923144399999998</v>
      </c>
      <c r="P12" s="7">
        <v>17.692378231545341</v>
      </c>
      <c r="Q12" s="7">
        <v>16.923144000000001</v>
      </c>
      <c r="R12" s="7">
        <v>16.923144000000001</v>
      </c>
      <c r="S12" s="7">
        <v>17.76930162</v>
      </c>
      <c r="T12" s="7">
        <v>19.35554711</v>
      </c>
      <c r="U12" s="7">
        <v>19.355547170000001</v>
      </c>
      <c r="V12" s="7">
        <v>19.355547170000001</v>
      </c>
      <c r="W12" s="7">
        <v>19.355547170000001</v>
      </c>
      <c r="X12" s="7">
        <v>19.355547170000001</v>
      </c>
      <c r="Y12" s="7">
        <v>19.355547170000001</v>
      </c>
    </row>
    <row r="13" spans="2:25" x14ac:dyDescent="0.25">
      <c r="B13" s="21"/>
      <c r="C13" s="149"/>
      <c r="D13" s="56" t="s">
        <v>17</v>
      </c>
      <c r="E13" s="98">
        <v>9.7448702222222199</v>
      </c>
      <c r="F13" s="46">
        <v>23.399419635555553</v>
      </c>
      <c r="G13" s="46">
        <v>71.843520999999996</v>
      </c>
      <c r="H13" s="46">
        <v>119.53488</v>
      </c>
      <c r="I13" s="46">
        <v>134.176007</v>
      </c>
      <c r="J13" s="46">
        <v>138.280429</v>
      </c>
      <c r="K13" s="46">
        <v>144.83032600000001</v>
      </c>
      <c r="L13" s="46">
        <v>144.84843699999999</v>
      </c>
      <c r="M13" s="46">
        <v>144.84843900000001</v>
      </c>
      <c r="N13" s="46">
        <v>152.29073585007265</v>
      </c>
      <c r="O13" s="46">
        <v>159.54267563999997</v>
      </c>
      <c r="P13" s="46">
        <v>166.79461545484148</v>
      </c>
      <c r="Q13" s="46">
        <v>159.542675</v>
      </c>
      <c r="R13" s="46">
        <v>159.542675</v>
      </c>
      <c r="S13" s="46">
        <v>167.51980943999999</v>
      </c>
      <c r="T13" s="46">
        <v>165.72891453</v>
      </c>
      <c r="U13" s="46">
        <v>165.72891430999999</v>
      </c>
      <c r="V13" s="46">
        <v>165.72891430999999</v>
      </c>
      <c r="W13" s="46">
        <v>165.72891430999996</v>
      </c>
      <c r="X13" s="46">
        <v>165.72891430999999</v>
      </c>
      <c r="Y13" s="46">
        <v>165.72891253999998</v>
      </c>
    </row>
    <row r="14" spans="2:25" x14ac:dyDescent="0.25">
      <c r="B14" s="21"/>
      <c r="C14" s="21" t="s">
        <v>105</v>
      </c>
      <c r="D14" s="55"/>
      <c r="E14" s="97">
        <v>0.15505777777777774</v>
      </c>
      <c r="F14" s="7">
        <v>0.37232598222222224</v>
      </c>
      <c r="G14" s="7">
        <v>1.143157</v>
      </c>
      <c r="H14" s="7">
        <v>3.787369</v>
      </c>
      <c r="I14" s="7">
        <v>4.251271</v>
      </c>
      <c r="J14" s="7">
        <v>4.3813170000000001</v>
      </c>
      <c r="K14" s="7">
        <v>4.5888470000000003</v>
      </c>
      <c r="L14" s="7">
        <v>4.5894190000000004</v>
      </c>
      <c r="M14" s="7">
        <v>4.5894190000000004</v>
      </c>
      <c r="N14" s="7">
        <v>4.7119712770099502</v>
      </c>
      <c r="O14" s="7">
        <v>4.9363508499999993</v>
      </c>
      <c r="P14" s="7">
        <v>5.1607304462489934</v>
      </c>
      <c r="Q14" s="7">
        <v>4.9363510000000002</v>
      </c>
      <c r="R14" s="7">
        <v>4.9363510000000002</v>
      </c>
      <c r="S14" s="7">
        <v>5.1831684000000005</v>
      </c>
      <c r="T14" s="7">
        <v>6.28443781</v>
      </c>
      <c r="U14" s="7">
        <v>6.28443781</v>
      </c>
      <c r="V14" s="7">
        <v>6.2844393399999996</v>
      </c>
      <c r="W14" s="7">
        <v>6.2844375700000006</v>
      </c>
      <c r="X14" s="7">
        <v>6.2844375799999996</v>
      </c>
      <c r="Y14" s="7">
        <v>6.2844393399999996</v>
      </c>
    </row>
    <row r="15" spans="2:25" x14ac:dyDescent="0.25">
      <c r="B15" s="21"/>
      <c r="C15" s="19" t="s">
        <v>40</v>
      </c>
      <c r="D15" s="56"/>
      <c r="E15" s="98">
        <v>8.0879999999999997E-3</v>
      </c>
      <c r="F15" s="46">
        <v>1.9421955555555558E-2</v>
      </c>
      <c r="G15" s="46">
        <v>5.9631000000000003E-2</v>
      </c>
      <c r="H15" s="46">
        <v>0.29885499999999998</v>
      </c>
      <c r="I15" s="46">
        <v>0.33546100000000001</v>
      </c>
      <c r="J15" s="46">
        <v>0.345723</v>
      </c>
      <c r="K15" s="46">
        <v>0.36209799999999998</v>
      </c>
      <c r="L15" s="46">
        <v>0.36214299999999999</v>
      </c>
      <c r="M15" s="46">
        <v>0.36214299999999999</v>
      </c>
      <c r="N15" s="46">
        <v>0.13847559858821429</v>
      </c>
      <c r="O15" s="46">
        <v>0.14506967000000001</v>
      </c>
      <c r="P15" s="46">
        <v>0.1516637508347109</v>
      </c>
      <c r="Q15" s="46">
        <v>0.14507</v>
      </c>
      <c r="R15" s="46">
        <v>0.14507</v>
      </c>
      <c r="S15" s="46">
        <v>0.15232316000000001</v>
      </c>
      <c r="T15" s="46">
        <v>0.32743903999999996</v>
      </c>
      <c r="U15" s="46">
        <v>0.32743903999999996</v>
      </c>
      <c r="V15" s="46">
        <v>0.32743904000000001</v>
      </c>
      <c r="W15" s="46">
        <v>0.32743904000000001</v>
      </c>
      <c r="X15" s="46">
        <v>0.32743904000000001</v>
      </c>
      <c r="Y15" s="46">
        <v>0.32743904000000001</v>
      </c>
    </row>
    <row r="16" spans="2:25" x14ac:dyDescent="0.25">
      <c r="B16" s="21"/>
      <c r="C16" s="21" t="s">
        <v>41</v>
      </c>
      <c r="D16" s="55"/>
      <c r="E16" s="97">
        <v>1.4118222222222223E-2</v>
      </c>
      <c r="F16" s="7">
        <v>3.3899964444444444E-2</v>
      </c>
      <c r="G16" s="7">
        <v>0.104084</v>
      </c>
      <c r="H16" s="7">
        <v>0.165048</v>
      </c>
      <c r="I16" s="7">
        <v>0.18526500000000001</v>
      </c>
      <c r="J16" s="7">
        <v>0.19092999999999999</v>
      </c>
      <c r="K16" s="7">
        <v>0.19997300000000001</v>
      </c>
      <c r="L16" s="7">
        <v>0.19999900000000001</v>
      </c>
      <c r="M16" s="7">
        <v>0.19999900000000001</v>
      </c>
      <c r="N16" s="7">
        <v>0.35881727432920935</v>
      </c>
      <c r="O16" s="7">
        <v>0.37590382</v>
      </c>
      <c r="P16" s="7">
        <v>0.39299034807484834</v>
      </c>
      <c r="Q16" s="7">
        <v>0.37590299999999999</v>
      </c>
      <c r="R16" s="7">
        <v>0.37590299999999999</v>
      </c>
      <c r="S16" s="7">
        <v>0.39469901000000002</v>
      </c>
      <c r="T16" s="7">
        <v>0.90920859999999992</v>
      </c>
      <c r="U16" s="7">
        <v>0.90920859999999992</v>
      </c>
      <c r="V16" s="7">
        <v>0.90920908000000011</v>
      </c>
      <c r="W16" s="7">
        <v>0.90920908</v>
      </c>
      <c r="X16" s="7">
        <v>0.90920908</v>
      </c>
      <c r="Y16" s="7">
        <v>0.90920908</v>
      </c>
    </row>
    <row r="17" spans="2:25" x14ac:dyDescent="0.25">
      <c r="B17" s="20"/>
      <c r="C17" s="67" t="s">
        <v>17</v>
      </c>
      <c r="D17" s="68"/>
      <c r="E17" s="99">
        <v>9.9221333333333348</v>
      </c>
      <c r="F17" s="69">
        <v>23.825066666666668</v>
      </c>
      <c r="G17" s="69">
        <v>73.150392999999994</v>
      </c>
      <c r="H17" s="69">
        <v>123.78616</v>
      </c>
      <c r="I17" s="69">
        <v>138.948004</v>
      </c>
      <c r="J17" s="69">
        <v>143.19839899999999</v>
      </c>
      <c r="K17" s="69">
        <v>149.981244</v>
      </c>
      <c r="L17" s="69">
        <v>149.99999800000001</v>
      </c>
      <c r="M17" s="69">
        <v>150</v>
      </c>
      <c r="N17" s="69">
        <v>157.5</v>
      </c>
      <c r="O17" s="69">
        <v>164.99999997999996</v>
      </c>
      <c r="P17" s="69">
        <v>172.50000000000003</v>
      </c>
      <c r="Q17" s="69">
        <v>164.999999</v>
      </c>
      <c r="R17" s="69">
        <v>164.999999</v>
      </c>
      <c r="S17" s="69">
        <v>173.25000001000001</v>
      </c>
      <c r="T17" s="69">
        <v>173.24999997999998</v>
      </c>
      <c r="U17" s="69">
        <v>173.24999997999998</v>
      </c>
      <c r="V17" s="69">
        <v>173.25000177000001</v>
      </c>
      <c r="W17" s="69">
        <v>173.24999999999994</v>
      </c>
      <c r="X17" s="69">
        <v>173.25000000999995</v>
      </c>
      <c r="Y17" s="69">
        <v>173.24999999999997</v>
      </c>
    </row>
    <row r="18" spans="2:25" x14ac:dyDescent="0.25">
      <c r="B18" s="21" t="s">
        <v>42</v>
      </c>
      <c r="C18" s="147" t="s">
        <v>31</v>
      </c>
      <c r="D18" s="55" t="s">
        <v>32</v>
      </c>
      <c r="E18" s="97">
        <v>6.6027555555555562E-2</v>
      </c>
      <c r="F18" s="7">
        <v>0.13677332350754076</v>
      </c>
      <c r="G18" s="7">
        <v>0.51978199999999997</v>
      </c>
      <c r="H18" s="7">
        <v>1.6104259999999999</v>
      </c>
      <c r="I18" s="7">
        <v>2.0317859999999999</v>
      </c>
      <c r="J18" s="7">
        <v>1.747509</v>
      </c>
      <c r="K18" s="7">
        <v>2.7500010000000001</v>
      </c>
      <c r="L18" s="7">
        <v>3.2971599999999999</v>
      </c>
      <c r="M18" s="7">
        <v>3.1928202396578045</v>
      </c>
      <c r="N18" s="7">
        <v>3.2394497292246971</v>
      </c>
      <c r="O18" s="7">
        <v>4.1133065599999998</v>
      </c>
      <c r="P18" s="7">
        <v>4.4863772091204295</v>
      </c>
      <c r="Q18" s="7">
        <v>4.9647379999999997</v>
      </c>
      <c r="R18" s="7">
        <v>5.1542560000000002</v>
      </c>
      <c r="S18" s="7">
        <v>5.3902406300000001</v>
      </c>
      <c r="T18" s="7">
        <v>5.7795814100000005</v>
      </c>
      <c r="U18" s="7">
        <v>6.7167780800000001</v>
      </c>
      <c r="V18" s="7">
        <v>6.8670914199999995</v>
      </c>
      <c r="W18" s="7">
        <v>6.7143100500000008</v>
      </c>
      <c r="X18" s="7">
        <v>6.7696634299999996</v>
      </c>
      <c r="Y18" s="7">
        <v>6.9462922799999998</v>
      </c>
    </row>
    <row r="19" spans="2:25" x14ac:dyDescent="0.25">
      <c r="B19" s="21"/>
      <c r="C19" s="148"/>
      <c r="D19" s="55" t="s">
        <v>33</v>
      </c>
      <c r="E19" s="97">
        <v>0.15121155555555557</v>
      </c>
      <c r="F19" s="7">
        <v>0.33000667495899438</v>
      </c>
      <c r="G19" s="7">
        <v>1.046292</v>
      </c>
      <c r="H19" s="7">
        <v>1.288303</v>
      </c>
      <c r="I19" s="7">
        <v>1.9968919999999999</v>
      </c>
      <c r="J19" s="7">
        <v>2.1110359999999999</v>
      </c>
      <c r="K19" s="7">
        <v>1.8473729999999999</v>
      </c>
      <c r="L19" s="7">
        <v>1.8053319999999999</v>
      </c>
      <c r="M19" s="7">
        <v>1.9584408129223716</v>
      </c>
      <c r="N19" s="7">
        <v>2.1150639321145857</v>
      </c>
      <c r="O19" s="7">
        <v>2.1252630799999999</v>
      </c>
      <c r="P19" s="7">
        <v>2.3671804310482805</v>
      </c>
      <c r="Q19" s="7">
        <v>2.2763420000000001</v>
      </c>
      <c r="R19" s="7">
        <v>1.9726509999999999</v>
      </c>
      <c r="S19" s="7">
        <v>1.8841732900000001</v>
      </c>
      <c r="T19" s="7">
        <v>1.89412808</v>
      </c>
      <c r="U19" s="7">
        <v>2.0225921599999999</v>
      </c>
      <c r="V19" s="7">
        <v>2.1365379199999999</v>
      </c>
      <c r="W19" s="7">
        <v>2.4248471600000001</v>
      </c>
      <c r="X19" s="7">
        <v>2.42711123</v>
      </c>
      <c r="Y19" s="7">
        <v>2.0378383499999999</v>
      </c>
    </row>
    <row r="20" spans="2:25" x14ac:dyDescent="0.25">
      <c r="B20" s="21"/>
      <c r="C20" s="148"/>
      <c r="D20" s="55" t="s">
        <v>34</v>
      </c>
      <c r="E20" s="97">
        <v>0.70419466666666664</v>
      </c>
      <c r="F20" s="7">
        <v>1.633511157315261</v>
      </c>
      <c r="G20" s="7">
        <v>4.7232060000000002</v>
      </c>
      <c r="H20" s="7">
        <v>8.977919</v>
      </c>
      <c r="I20" s="7">
        <v>9.958596</v>
      </c>
      <c r="J20" s="7">
        <v>9.9538700000000002</v>
      </c>
      <c r="K20" s="7">
        <v>8.5533370000000009</v>
      </c>
      <c r="L20" s="7">
        <v>8.0973019999999991</v>
      </c>
      <c r="M20" s="7">
        <v>7.6367983939339323</v>
      </c>
      <c r="N20" s="7">
        <v>7.2684777226886341</v>
      </c>
      <c r="O20" s="7">
        <v>7.9391690300000004</v>
      </c>
      <c r="P20" s="7">
        <v>8.6809470754127069</v>
      </c>
      <c r="Q20" s="7">
        <v>9.2805060000000008</v>
      </c>
      <c r="R20" s="7">
        <v>8.8229679999999995</v>
      </c>
      <c r="S20" s="7">
        <v>9.0598937599999996</v>
      </c>
      <c r="T20" s="7">
        <v>8.5787777300000005</v>
      </c>
      <c r="U20" s="7">
        <v>8.3425442600000004</v>
      </c>
      <c r="V20" s="7">
        <v>8.5726951600000003</v>
      </c>
      <c r="W20" s="7">
        <v>8.3174970399999992</v>
      </c>
      <c r="X20" s="7">
        <v>9.2046803599999993</v>
      </c>
      <c r="Y20" s="7">
        <v>9.5684962899999988</v>
      </c>
    </row>
    <row r="21" spans="2:25" x14ac:dyDescent="0.25">
      <c r="B21" s="21"/>
      <c r="C21" s="148"/>
      <c r="D21" s="55" t="s">
        <v>35</v>
      </c>
      <c r="E21" s="97">
        <v>0.88077777777777777</v>
      </c>
      <c r="F21" s="7">
        <v>2.5463910277339914</v>
      </c>
      <c r="G21" s="7">
        <v>9.0812369999999998</v>
      </c>
      <c r="H21" s="7">
        <v>17.533849</v>
      </c>
      <c r="I21" s="7">
        <v>18.941949000000001</v>
      </c>
      <c r="J21" s="7">
        <v>17.952069999999999</v>
      </c>
      <c r="K21" s="7">
        <v>18.880666999999999</v>
      </c>
      <c r="L21" s="7">
        <v>19.688355000000001</v>
      </c>
      <c r="M21" s="7">
        <v>20.021776222455539</v>
      </c>
      <c r="N21" s="7">
        <v>21.631062162013624</v>
      </c>
      <c r="O21" s="7">
        <v>21.88822862</v>
      </c>
      <c r="P21" s="7">
        <v>21.688869992057455</v>
      </c>
      <c r="Q21" s="7">
        <v>22.091611</v>
      </c>
      <c r="R21" s="7">
        <v>22.509626000000001</v>
      </c>
      <c r="S21" s="7">
        <v>23.559224029999996</v>
      </c>
      <c r="T21" s="7">
        <v>23.957008429999998</v>
      </c>
      <c r="U21" s="7">
        <v>24.646538710000002</v>
      </c>
      <c r="V21" s="7">
        <v>24.292894780000001</v>
      </c>
      <c r="W21" s="7">
        <v>23.84027949</v>
      </c>
      <c r="X21" s="7">
        <v>22.876553699999999</v>
      </c>
      <c r="Y21" s="7">
        <v>24.856811960000002</v>
      </c>
    </row>
    <row r="22" spans="2:25" x14ac:dyDescent="0.25">
      <c r="B22" s="21"/>
      <c r="C22" s="148"/>
      <c r="D22" s="55" t="s">
        <v>36</v>
      </c>
      <c r="E22" s="97">
        <v>0.61014577777777779</v>
      </c>
      <c r="F22" s="7">
        <v>1.6948950249054453</v>
      </c>
      <c r="G22" s="7">
        <v>4.679754</v>
      </c>
      <c r="H22" s="7">
        <v>5.7484010000000003</v>
      </c>
      <c r="I22" s="7">
        <v>5.9541579999999996</v>
      </c>
      <c r="J22" s="7">
        <v>7.1058560000000002</v>
      </c>
      <c r="K22" s="7">
        <v>8.6282779999999999</v>
      </c>
      <c r="L22" s="7">
        <v>8.2310189999999999</v>
      </c>
      <c r="M22" s="7">
        <v>7.2558007145380854</v>
      </c>
      <c r="N22" s="7">
        <v>6.5090486044286955</v>
      </c>
      <c r="O22" s="7">
        <v>6.8865646100000006</v>
      </c>
      <c r="P22" s="7">
        <v>8.0265133069554331</v>
      </c>
      <c r="Q22" s="7">
        <v>8.6270860000000003</v>
      </c>
      <c r="R22" s="7">
        <v>8.5511420000000005</v>
      </c>
      <c r="S22" s="7">
        <v>9.1177458800000011</v>
      </c>
      <c r="T22" s="7">
        <v>8.9196849</v>
      </c>
      <c r="U22" s="7">
        <v>8.4230425100000001</v>
      </c>
      <c r="V22" s="7">
        <v>8.5002081500000006</v>
      </c>
      <c r="W22" s="7">
        <v>8.0613579399999988</v>
      </c>
      <c r="X22" s="7">
        <v>7.7886774000000001</v>
      </c>
      <c r="Y22" s="7">
        <v>8.2278039200000013</v>
      </c>
    </row>
    <row r="23" spans="2:25" x14ac:dyDescent="0.25">
      <c r="B23" s="21"/>
      <c r="C23" s="148"/>
      <c r="D23" s="55" t="s">
        <v>37</v>
      </c>
      <c r="E23" s="97">
        <v>0.89374488888888892</v>
      </c>
      <c r="F23" s="7">
        <v>1.7913305033321898</v>
      </c>
      <c r="G23" s="7">
        <v>4.8190819999999999</v>
      </c>
      <c r="H23" s="7">
        <v>7.1995519999999997</v>
      </c>
      <c r="I23" s="7">
        <v>9.8618959999999998</v>
      </c>
      <c r="J23" s="7">
        <v>10.479672000000001</v>
      </c>
      <c r="K23" s="7">
        <v>10.729964000000001</v>
      </c>
      <c r="L23" s="7">
        <v>10.603094</v>
      </c>
      <c r="M23" s="7">
        <v>10.56514191550116</v>
      </c>
      <c r="N23" s="7">
        <v>11.070500381720279</v>
      </c>
      <c r="O23" s="7">
        <v>11.343527880000002</v>
      </c>
      <c r="P23" s="7">
        <v>11.842154334993676</v>
      </c>
      <c r="Q23" s="7">
        <v>12.011824000000001</v>
      </c>
      <c r="R23" s="7">
        <v>11.988025</v>
      </c>
      <c r="S23" s="7">
        <v>12.285073240000001</v>
      </c>
      <c r="T23" s="7">
        <v>12.01834148</v>
      </c>
      <c r="U23" s="7">
        <v>12.424366239999999</v>
      </c>
      <c r="V23" s="7">
        <v>12.44802838</v>
      </c>
      <c r="W23" s="7">
        <v>12.04602525</v>
      </c>
      <c r="X23" s="7">
        <v>12.306023099999999</v>
      </c>
      <c r="Y23" s="7">
        <v>11.742866210000001</v>
      </c>
    </row>
    <row r="24" spans="2:25" x14ac:dyDescent="0.25">
      <c r="B24" s="21"/>
      <c r="C24" s="148"/>
      <c r="D24" s="55" t="s">
        <v>38</v>
      </c>
      <c r="E24" s="97">
        <v>0.39025688888888888</v>
      </c>
      <c r="F24" s="7">
        <v>0.81582552005777942</v>
      </c>
      <c r="G24" s="7">
        <v>2.5494340000000002</v>
      </c>
      <c r="H24" s="7">
        <v>3.6934999999999998</v>
      </c>
      <c r="I24" s="7">
        <v>4.4851960000000002</v>
      </c>
      <c r="J24" s="7">
        <v>4.2899820000000002</v>
      </c>
      <c r="K24" s="7">
        <v>4.2728780000000004</v>
      </c>
      <c r="L24" s="7">
        <v>3.9790030000000001</v>
      </c>
      <c r="M24" s="7">
        <v>4.1377873299470229</v>
      </c>
      <c r="N24" s="7">
        <v>4.4142530057455689</v>
      </c>
      <c r="O24" s="7">
        <v>4.3477588300000001</v>
      </c>
      <c r="P24" s="7">
        <v>4.1089675921145856</v>
      </c>
      <c r="Q24" s="7">
        <v>4.1502319999999999</v>
      </c>
      <c r="R24" s="7">
        <v>4.2473710000000002</v>
      </c>
      <c r="S24" s="7">
        <v>4.5373072499999996</v>
      </c>
      <c r="T24" s="7">
        <v>4.2267566299999997</v>
      </c>
      <c r="U24" s="7">
        <v>4.0999210899999996</v>
      </c>
      <c r="V24" s="7">
        <v>3.66910114</v>
      </c>
      <c r="W24" s="7">
        <v>4.1976813399999999</v>
      </c>
      <c r="X24" s="7">
        <v>4.26804761</v>
      </c>
      <c r="Y24" s="7">
        <v>3.1177283999999998</v>
      </c>
    </row>
    <row r="25" spans="2:25" x14ac:dyDescent="0.25">
      <c r="B25" s="21"/>
      <c r="C25" s="148"/>
      <c r="D25" s="55" t="s">
        <v>39</v>
      </c>
      <c r="E25" s="97">
        <v>0.40207644444444446</v>
      </c>
      <c r="F25" s="7">
        <v>0.90073439929126042</v>
      </c>
      <c r="G25" s="7">
        <v>2.7961459999999998</v>
      </c>
      <c r="H25" s="7">
        <v>4.8838200000000001</v>
      </c>
      <c r="I25" s="7">
        <v>3.6875450000000001</v>
      </c>
      <c r="J25" s="7">
        <v>4.9057009999999996</v>
      </c>
      <c r="K25" s="7">
        <v>5.7274700000000003</v>
      </c>
      <c r="L25" s="7">
        <v>5.5438470000000004</v>
      </c>
      <c r="M25" s="7">
        <v>6.0347512327214448</v>
      </c>
      <c r="N25" s="7">
        <v>7.5515376667673291</v>
      </c>
      <c r="O25" s="7">
        <v>8.2716439899999994</v>
      </c>
      <c r="P25" s="7">
        <v>8.5543842591199954</v>
      </c>
      <c r="Q25" s="7">
        <v>9.4395430000000005</v>
      </c>
      <c r="R25" s="7">
        <v>9.3190690000000007</v>
      </c>
      <c r="S25" s="7">
        <v>10.455185480000001</v>
      </c>
      <c r="T25" s="7">
        <v>9.3714980600000004</v>
      </c>
      <c r="U25" s="7">
        <v>9.2074578800000015</v>
      </c>
      <c r="V25" s="7">
        <v>9.044097390000001</v>
      </c>
      <c r="W25" s="7">
        <v>9.5686203400000007</v>
      </c>
      <c r="X25" s="7">
        <v>9.2599163999999998</v>
      </c>
      <c r="Y25" s="7">
        <v>9.5921896299999982</v>
      </c>
    </row>
    <row r="26" spans="2:25" x14ac:dyDescent="0.25">
      <c r="B26" s="21"/>
      <c r="C26" s="149"/>
      <c r="D26" s="56" t="s">
        <v>17</v>
      </c>
      <c r="E26" s="98">
        <v>4.0984355555555556</v>
      </c>
      <c r="F26" s="46">
        <v>9.8494676311024616</v>
      </c>
      <c r="G26" s="46">
        <v>30.214932999999998</v>
      </c>
      <c r="H26" s="46">
        <v>50.935769999999998</v>
      </c>
      <c r="I26" s="46">
        <v>56.918018000000004</v>
      </c>
      <c r="J26" s="46">
        <v>58.545696</v>
      </c>
      <c r="K26" s="46">
        <v>61.389968000000003</v>
      </c>
      <c r="L26" s="46">
        <v>61.245111999999999</v>
      </c>
      <c r="M26" s="46">
        <v>60.803316861677366</v>
      </c>
      <c r="N26" s="46">
        <v>63.799393204703414</v>
      </c>
      <c r="O26" s="46">
        <v>66.915462600000012</v>
      </c>
      <c r="P26" s="46">
        <v>69.755394200822565</v>
      </c>
      <c r="Q26" s="46">
        <v>72.841881999999998</v>
      </c>
      <c r="R26" s="46">
        <v>72.565108000000009</v>
      </c>
      <c r="S26" s="46">
        <v>76.288843560000004</v>
      </c>
      <c r="T26" s="46">
        <v>74.745776719999981</v>
      </c>
      <c r="U26" s="46">
        <v>75.883240929999999</v>
      </c>
      <c r="V26" s="46">
        <v>75.530654339999998</v>
      </c>
      <c r="W26" s="46">
        <v>75.170618609999991</v>
      </c>
      <c r="X26" s="46">
        <v>74.900673229999995</v>
      </c>
      <c r="Y26" s="46">
        <v>76.090027039999995</v>
      </c>
    </row>
    <row r="27" spans="2:25" x14ac:dyDescent="0.25">
      <c r="B27" s="21"/>
      <c r="C27" s="19" t="s">
        <v>105</v>
      </c>
      <c r="D27" s="56"/>
      <c r="E27" s="98">
        <v>2.804088888888889E-2</v>
      </c>
      <c r="F27" s="46">
        <v>5.5322073612218338E-2</v>
      </c>
      <c r="G27" s="46">
        <v>0.182202</v>
      </c>
      <c r="H27" s="46">
        <v>0.431255</v>
      </c>
      <c r="I27" s="46">
        <v>0.67703199999999997</v>
      </c>
      <c r="J27" s="46">
        <v>0.778138</v>
      </c>
      <c r="K27" s="46">
        <v>0.84927699999999995</v>
      </c>
      <c r="L27" s="46">
        <v>1.0571379999999999</v>
      </c>
      <c r="M27" s="46">
        <v>1.3637661060219988</v>
      </c>
      <c r="N27" s="46">
        <v>1.5880872628966851</v>
      </c>
      <c r="O27" s="46">
        <v>1.5422316899999999</v>
      </c>
      <c r="P27" s="46">
        <v>1.6965611131389919</v>
      </c>
      <c r="Q27" s="46">
        <v>1.614139</v>
      </c>
      <c r="R27" s="46">
        <v>1.969068</v>
      </c>
      <c r="S27" s="46">
        <v>1.9145172399999997</v>
      </c>
      <c r="T27" s="46">
        <v>3.4768266699999999</v>
      </c>
      <c r="U27" s="46">
        <v>2.1213840400000001</v>
      </c>
      <c r="V27" s="46">
        <v>2.5941958999999999</v>
      </c>
      <c r="W27" s="46">
        <v>2.8299206299999997</v>
      </c>
      <c r="X27" s="46">
        <v>2.5888156800000002</v>
      </c>
      <c r="Y27" s="46">
        <v>1.7088694</v>
      </c>
    </row>
    <row r="28" spans="2:25" x14ac:dyDescent="0.25">
      <c r="B28" s="21"/>
      <c r="C28" s="21" t="s">
        <v>40</v>
      </c>
      <c r="D28" s="55"/>
      <c r="E28" s="97">
        <v>0</v>
      </c>
      <c r="F28" s="7">
        <v>7.0027941635860879E-3</v>
      </c>
      <c r="G28" s="7">
        <v>2.8376999999999999E-2</v>
      </c>
      <c r="H28" s="7">
        <v>3.2391000000000003E-2</v>
      </c>
      <c r="I28" s="7">
        <v>7.3845999999999995E-2</v>
      </c>
      <c r="J28" s="7">
        <v>6.5290000000000001E-2</v>
      </c>
      <c r="K28" s="7">
        <v>5.9770999999999998E-2</v>
      </c>
      <c r="L28" s="7">
        <v>4.7446000000000002E-2</v>
      </c>
      <c r="M28" s="7">
        <v>0.11705150637662073</v>
      </c>
      <c r="N28" s="7">
        <v>0.10672544322501952</v>
      </c>
      <c r="O28" s="7">
        <v>0.20236548999999998</v>
      </c>
      <c r="P28" s="94">
        <v>0.31699135659648819</v>
      </c>
      <c r="Q28" s="7">
        <v>0.39144299999999999</v>
      </c>
      <c r="R28" s="7">
        <v>0.34456500000000001</v>
      </c>
      <c r="S28" s="7">
        <v>0.37043528000000003</v>
      </c>
      <c r="T28" s="7">
        <v>0.36194050999999999</v>
      </c>
      <c r="U28" s="7">
        <v>0.4820508</v>
      </c>
      <c r="V28" s="7">
        <v>0.36667812</v>
      </c>
      <c r="W28" s="7">
        <v>0.39338144999999997</v>
      </c>
      <c r="X28" s="7">
        <v>0.72991327999999989</v>
      </c>
      <c r="Y28" s="7">
        <v>0.58239998999999998</v>
      </c>
    </row>
    <row r="29" spans="2:25" x14ac:dyDescent="0.25">
      <c r="B29" s="21"/>
      <c r="C29" s="19" t="s">
        <v>41</v>
      </c>
      <c r="D29" s="56"/>
      <c r="E29" s="98">
        <v>7.7431111111111112E-3</v>
      </c>
      <c r="F29" s="46">
        <v>1.5318612232844567E-2</v>
      </c>
      <c r="G29" s="46">
        <v>5.3818999999999999E-2</v>
      </c>
      <c r="H29" s="46">
        <v>0.178152</v>
      </c>
      <c r="I29" s="46">
        <v>0.24466599999999999</v>
      </c>
      <c r="J29" s="46">
        <v>0.27687699999999998</v>
      </c>
      <c r="K29" s="46">
        <v>0.19316900000000001</v>
      </c>
      <c r="L29" s="46">
        <v>0.150306</v>
      </c>
      <c r="M29" s="46">
        <v>0.21586552592402289</v>
      </c>
      <c r="N29" s="46">
        <v>0.13079408917487553</v>
      </c>
      <c r="O29" s="46">
        <v>8.9940219999999987E-2</v>
      </c>
      <c r="P29" s="46">
        <v>0.10605332944195872</v>
      </c>
      <c r="Q29" s="46">
        <v>0.15253700000000001</v>
      </c>
      <c r="R29" s="46">
        <v>0.121257</v>
      </c>
      <c r="S29" s="46">
        <v>0.17620392000000001</v>
      </c>
      <c r="T29" s="46">
        <v>0.16545532999999998</v>
      </c>
      <c r="U29" s="46">
        <v>0.26332345999999995</v>
      </c>
      <c r="V29" s="46">
        <v>0.25847246000000001</v>
      </c>
      <c r="W29" s="46">
        <v>0.35607993999999998</v>
      </c>
      <c r="X29" s="46">
        <v>0.53059782</v>
      </c>
      <c r="Y29" s="46">
        <v>0.36870356000000004</v>
      </c>
    </row>
    <row r="30" spans="2:25" x14ac:dyDescent="0.25">
      <c r="B30" s="21"/>
      <c r="C30" s="70" t="s">
        <v>17</v>
      </c>
      <c r="D30" s="71"/>
      <c r="E30" s="100">
        <v>4.1342222222222222</v>
      </c>
      <c r="F30" s="87">
        <v>9.9271111111111114</v>
      </c>
      <c r="G30" s="87">
        <v>30.479331999999999</v>
      </c>
      <c r="H30" s="87">
        <v>51.577567000000002</v>
      </c>
      <c r="I30" s="87">
        <v>57.913561999999999</v>
      </c>
      <c r="J30" s="87">
        <v>59.666001000000001</v>
      </c>
      <c r="K30" s="87">
        <v>62.492184999999999</v>
      </c>
      <c r="L30" s="87">
        <v>62.500002000000002</v>
      </c>
      <c r="M30" s="87">
        <v>62.500000000000007</v>
      </c>
      <c r="N30" s="87">
        <v>65.624999999999986</v>
      </c>
      <c r="O30" s="69">
        <v>68.750000000000014</v>
      </c>
      <c r="P30" s="69">
        <v>71.875000000000014</v>
      </c>
      <c r="Q30" s="69">
        <v>75.000000999999983</v>
      </c>
      <c r="R30" s="69">
        <v>74.999998000000005</v>
      </c>
      <c r="S30" s="69">
        <v>78.75</v>
      </c>
      <c r="T30" s="69">
        <v>78.749999229999972</v>
      </c>
      <c r="U30" s="69">
        <v>78.749999229999986</v>
      </c>
      <c r="V30" s="69">
        <v>78.750000819999997</v>
      </c>
      <c r="W30" s="69">
        <v>78.750000629999988</v>
      </c>
      <c r="X30" s="69">
        <v>78.750000010000008</v>
      </c>
      <c r="Y30" s="69">
        <v>78.749999989999978</v>
      </c>
    </row>
    <row r="31" spans="2:25" x14ac:dyDescent="0.25">
      <c r="B31" s="66" t="s">
        <v>43</v>
      </c>
      <c r="C31" s="147" t="s">
        <v>31</v>
      </c>
      <c r="D31" s="54" t="s">
        <v>32</v>
      </c>
      <c r="E31" s="96">
        <v>1.5678222222222222E-2</v>
      </c>
      <c r="F31" s="33">
        <v>4.6346574737319519E-2</v>
      </c>
      <c r="G31" s="33">
        <v>0.185475</v>
      </c>
      <c r="H31" s="33">
        <v>0.43667099999999998</v>
      </c>
      <c r="I31" s="33">
        <v>0.66825699999999999</v>
      </c>
      <c r="J31" s="33">
        <v>0.75073699999999999</v>
      </c>
      <c r="K31" s="33">
        <v>0.72306899999999996</v>
      </c>
      <c r="L31" s="33">
        <v>0.70108099999999995</v>
      </c>
      <c r="M31" s="33">
        <v>0.60819900000000005</v>
      </c>
      <c r="N31" s="33">
        <v>0.76113275334293928</v>
      </c>
      <c r="O31" s="33">
        <v>0.88400791000000001</v>
      </c>
      <c r="P31" s="33">
        <v>0.95293559593882948</v>
      </c>
      <c r="Q31" s="33">
        <v>1.159821</v>
      </c>
      <c r="R31" s="33">
        <v>1.380619</v>
      </c>
      <c r="S31" s="33">
        <v>1.3937364147211517</v>
      </c>
      <c r="T31" s="33">
        <v>1.40714765</v>
      </c>
      <c r="U31" s="33">
        <v>1.46438712</v>
      </c>
      <c r="V31" s="33">
        <v>1.5001597799999999</v>
      </c>
      <c r="W31" s="33">
        <v>1.5208363600000001</v>
      </c>
      <c r="X31" s="33">
        <v>1.6006686999999999</v>
      </c>
      <c r="Y31" s="33">
        <v>2.2937336099999999</v>
      </c>
    </row>
    <row r="32" spans="2:25" x14ac:dyDescent="0.25">
      <c r="B32" s="21"/>
      <c r="C32" s="148"/>
      <c r="D32" s="55" t="s">
        <v>33</v>
      </c>
      <c r="E32" s="97">
        <v>0.10904266666666668</v>
      </c>
      <c r="F32" s="7">
        <v>0.30660324191586297</v>
      </c>
      <c r="G32" s="7">
        <v>1.1311310000000001</v>
      </c>
      <c r="H32" s="7">
        <v>1.8860490000000001</v>
      </c>
      <c r="I32" s="7">
        <v>1.9711190000000001</v>
      </c>
      <c r="J32" s="7">
        <v>2.019161</v>
      </c>
      <c r="K32" s="7">
        <v>2.0961850000000002</v>
      </c>
      <c r="L32" s="7">
        <v>1.9972859999999999</v>
      </c>
      <c r="M32" s="7">
        <v>2.035199</v>
      </c>
      <c r="N32" s="7">
        <v>2.2959625730297284</v>
      </c>
      <c r="O32" s="7">
        <v>2.5279859199999999</v>
      </c>
      <c r="P32" s="7">
        <v>2.790167591863328</v>
      </c>
      <c r="Q32" s="7">
        <v>3.4986100000000002</v>
      </c>
      <c r="R32" s="7">
        <v>3.6485210000000001</v>
      </c>
      <c r="S32" s="7">
        <v>3.7333637262748129</v>
      </c>
      <c r="T32" s="7">
        <v>3.5923966600000004</v>
      </c>
      <c r="U32" s="7">
        <v>3.3016365899999998</v>
      </c>
      <c r="V32" s="7">
        <v>3.15910665</v>
      </c>
      <c r="W32" s="7">
        <v>3.1116789599999999</v>
      </c>
      <c r="X32" s="7">
        <v>3.1295892299999997</v>
      </c>
      <c r="Y32" s="7">
        <v>3.3604231499999999</v>
      </c>
    </row>
    <row r="33" spans="2:25" x14ac:dyDescent="0.25">
      <c r="B33" s="21"/>
      <c r="C33" s="148"/>
      <c r="D33" s="55" t="s">
        <v>34</v>
      </c>
      <c r="E33" s="97">
        <v>0.3079128888888889</v>
      </c>
      <c r="F33" s="7">
        <v>0.78969015817558996</v>
      </c>
      <c r="G33" s="7">
        <v>2.4291269999999998</v>
      </c>
      <c r="H33" s="7">
        <v>4.0158820000000004</v>
      </c>
      <c r="I33" s="7">
        <v>4.3909799999999999</v>
      </c>
      <c r="J33" s="7">
        <v>4.5534160000000004</v>
      </c>
      <c r="K33" s="7">
        <v>4.6322320000000001</v>
      </c>
      <c r="L33" s="7">
        <v>4.7327320000000004</v>
      </c>
      <c r="M33" s="7">
        <v>4.9754009999999997</v>
      </c>
      <c r="N33" s="7">
        <v>5.2591636899657201</v>
      </c>
      <c r="O33" s="7">
        <v>5.5301771900000007</v>
      </c>
      <c r="P33" s="7">
        <v>6.0053614742062003</v>
      </c>
      <c r="Q33" s="7">
        <v>8.0139639999999996</v>
      </c>
      <c r="R33" s="7">
        <v>8.1131060000000002</v>
      </c>
      <c r="S33" s="7">
        <v>8.3523488511729074</v>
      </c>
      <c r="T33" s="7">
        <v>8.1691506100000009</v>
      </c>
      <c r="U33" s="7">
        <v>7.7879138399999999</v>
      </c>
      <c r="V33" s="7">
        <v>7.7006103299999999</v>
      </c>
      <c r="W33" s="7">
        <v>7.5965311</v>
      </c>
      <c r="X33" s="7">
        <v>7.2526714400000003</v>
      </c>
      <c r="Y33" s="7">
        <v>6.8753947499999999</v>
      </c>
    </row>
    <row r="34" spans="2:25" x14ac:dyDescent="0.25">
      <c r="B34" s="21"/>
      <c r="C34" s="148"/>
      <c r="D34" s="55" t="s">
        <v>35</v>
      </c>
      <c r="E34" s="97">
        <v>0.88785955555555551</v>
      </c>
      <c r="F34" s="7">
        <v>2.2204649832811629</v>
      </c>
      <c r="G34" s="7">
        <v>7.0609089999999997</v>
      </c>
      <c r="H34" s="7">
        <v>11.753204</v>
      </c>
      <c r="I34" s="7">
        <v>13.036694000000001</v>
      </c>
      <c r="J34" s="7">
        <v>13.159165</v>
      </c>
      <c r="K34" s="7">
        <v>13.843534999999999</v>
      </c>
      <c r="L34" s="7">
        <v>13.743207</v>
      </c>
      <c r="M34" s="7">
        <v>13.81732</v>
      </c>
      <c r="N34" s="7">
        <v>14.13794842510959</v>
      </c>
      <c r="O34" s="7">
        <v>14.396797869999999</v>
      </c>
      <c r="P34" s="7">
        <v>14.746241048604046</v>
      </c>
      <c r="Q34" s="7">
        <v>21.54354</v>
      </c>
      <c r="R34" s="7">
        <v>20.507789199999998</v>
      </c>
      <c r="S34" s="7">
        <v>21.331891372961017</v>
      </c>
      <c r="T34" s="7">
        <v>21.085259019999999</v>
      </c>
      <c r="U34" s="7">
        <v>21.561990659999999</v>
      </c>
      <c r="V34" s="7">
        <v>21.614718440000001</v>
      </c>
      <c r="W34" s="7">
        <v>21.322238280000001</v>
      </c>
      <c r="X34" s="7">
        <v>21.491504160000002</v>
      </c>
      <c r="Y34" s="7">
        <v>21.858541110000001</v>
      </c>
    </row>
    <row r="35" spans="2:25" x14ac:dyDescent="0.25">
      <c r="B35" s="21"/>
      <c r="C35" s="148"/>
      <c r="D35" s="55" t="s">
        <v>36</v>
      </c>
      <c r="E35" s="97">
        <v>0.18337155555555557</v>
      </c>
      <c r="F35" s="7">
        <v>0.42955789229906416</v>
      </c>
      <c r="G35" s="7">
        <v>1.046716</v>
      </c>
      <c r="H35" s="7">
        <v>1.75691</v>
      </c>
      <c r="I35" s="7">
        <v>2.1540170000000001</v>
      </c>
      <c r="J35" s="7">
        <v>2.4320520000000001</v>
      </c>
      <c r="K35" s="7">
        <v>2.6084019999999999</v>
      </c>
      <c r="L35" s="7">
        <v>3.011603</v>
      </c>
      <c r="M35" s="7">
        <v>2.7579020000000001</v>
      </c>
      <c r="N35" s="7">
        <v>2.7203642931757686</v>
      </c>
      <c r="O35" s="7">
        <v>2.75015834</v>
      </c>
      <c r="P35" s="7">
        <v>2.9714976501904209</v>
      </c>
      <c r="Q35" s="7">
        <v>4.1453170000000004</v>
      </c>
      <c r="R35" s="7">
        <v>4.0664769999999999</v>
      </c>
      <c r="S35" s="7">
        <v>4.3908529952507172</v>
      </c>
      <c r="T35" s="7">
        <v>4.5991407400000002</v>
      </c>
      <c r="U35" s="7">
        <v>4.6461580199999997</v>
      </c>
      <c r="V35" s="7">
        <v>4.5006210900000001</v>
      </c>
      <c r="W35" s="7">
        <v>4.3634637500000002</v>
      </c>
      <c r="X35" s="7">
        <v>4.2759605299999999</v>
      </c>
      <c r="Y35" s="7">
        <v>4.1289475499999995</v>
      </c>
    </row>
    <row r="36" spans="2:25" x14ac:dyDescent="0.25">
      <c r="B36" s="21"/>
      <c r="C36" s="148"/>
      <c r="D36" s="55" t="s">
        <v>37</v>
      </c>
      <c r="E36" s="97">
        <v>0.67664711111111109</v>
      </c>
      <c r="F36" s="7">
        <v>1.4766660839892343</v>
      </c>
      <c r="G36" s="7">
        <v>4.28749</v>
      </c>
      <c r="H36" s="7">
        <v>7.1981659999999996</v>
      </c>
      <c r="I36" s="7">
        <v>7.8884790000000002</v>
      </c>
      <c r="J36" s="7">
        <v>8.0316200000000002</v>
      </c>
      <c r="K36" s="7">
        <v>8.5840619999999994</v>
      </c>
      <c r="L36" s="7">
        <v>8.2797780000000003</v>
      </c>
      <c r="M36" s="7">
        <v>8.2674269999999996</v>
      </c>
      <c r="N36" s="7">
        <v>8.7065608176343599</v>
      </c>
      <c r="O36" s="7">
        <v>9.0793939600000009</v>
      </c>
      <c r="P36" s="7">
        <v>9.418994169108549</v>
      </c>
      <c r="Q36" s="7">
        <v>13.267139999999999</v>
      </c>
      <c r="R36" s="7">
        <v>12.774336999999999</v>
      </c>
      <c r="S36" s="7">
        <v>13.934728510193597</v>
      </c>
      <c r="T36" s="7">
        <v>14.29434681</v>
      </c>
      <c r="U36" s="7">
        <v>14.29021125</v>
      </c>
      <c r="V36" s="7">
        <v>14.019447960000001</v>
      </c>
      <c r="W36" s="7">
        <v>14.030293270000001</v>
      </c>
      <c r="X36" s="7">
        <v>14.00475307</v>
      </c>
      <c r="Y36" s="7">
        <v>13.794708060000001</v>
      </c>
    </row>
    <row r="37" spans="2:25" x14ac:dyDescent="0.25">
      <c r="B37" s="21"/>
      <c r="C37" s="148"/>
      <c r="D37" s="55" t="s">
        <v>38</v>
      </c>
      <c r="E37" s="97">
        <v>0.13656444444444443</v>
      </c>
      <c r="F37" s="7">
        <v>0.33240814468457108</v>
      </c>
      <c r="G37" s="7">
        <v>1.023833</v>
      </c>
      <c r="H37" s="7">
        <v>1.707052</v>
      </c>
      <c r="I37" s="7">
        <v>1.8179799999999999</v>
      </c>
      <c r="J37" s="7">
        <v>1.826897</v>
      </c>
      <c r="K37" s="7">
        <v>1.7882480000000001</v>
      </c>
      <c r="L37" s="7">
        <v>1.8207690000000001</v>
      </c>
      <c r="M37" s="7">
        <v>1.7769509999999999</v>
      </c>
      <c r="N37" s="7">
        <v>1.9186257914508043</v>
      </c>
      <c r="O37" s="7">
        <v>2.0101103</v>
      </c>
      <c r="P37" s="7">
        <v>2.148918272930382</v>
      </c>
      <c r="Q37" s="7">
        <v>2.9236200000000001</v>
      </c>
      <c r="R37" s="7">
        <v>2.543784</v>
      </c>
      <c r="S37" s="7">
        <v>2.5987614179048819</v>
      </c>
      <c r="T37" s="7">
        <v>2.6713205800000002</v>
      </c>
      <c r="U37" s="7">
        <v>2.81462265</v>
      </c>
      <c r="V37" s="7">
        <v>2.9094420599999999</v>
      </c>
      <c r="W37" s="7">
        <v>2.9931822600000002</v>
      </c>
      <c r="X37" s="7">
        <v>3.1944275700000002</v>
      </c>
      <c r="Y37" s="7">
        <v>2.9162492100000001</v>
      </c>
    </row>
    <row r="38" spans="2:25" x14ac:dyDescent="0.25">
      <c r="B38" s="21"/>
      <c r="C38" s="148"/>
      <c r="D38" s="55" t="s">
        <v>39</v>
      </c>
      <c r="E38" s="97">
        <v>0.15920266666666666</v>
      </c>
      <c r="F38" s="7">
        <v>0.33780073610044176</v>
      </c>
      <c r="G38" s="7">
        <v>1.05579</v>
      </c>
      <c r="H38" s="7">
        <v>1.897384</v>
      </c>
      <c r="I38" s="7">
        <v>2.4360840000000001</v>
      </c>
      <c r="J38" s="7">
        <v>2.6427360000000002</v>
      </c>
      <c r="K38" s="7">
        <v>2.8907120000000002</v>
      </c>
      <c r="L38" s="7">
        <v>2.9444080000000001</v>
      </c>
      <c r="M38" s="7">
        <v>2.9709479999999999</v>
      </c>
      <c r="N38" s="7">
        <v>3.2103101794996345</v>
      </c>
      <c r="O38" s="7">
        <v>3.6830090200000001</v>
      </c>
      <c r="P38" s="7">
        <v>3.7421748853331644</v>
      </c>
      <c r="Q38" s="7">
        <v>4.8919009999999998</v>
      </c>
      <c r="R38" s="7">
        <v>6.5423819999999999</v>
      </c>
      <c r="S38" s="7">
        <v>6.8102905174843311</v>
      </c>
      <c r="T38" s="7">
        <v>6.7021907300000008</v>
      </c>
      <c r="U38" s="7">
        <v>6.7066713</v>
      </c>
      <c r="V38" s="7">
        <v>7.0916995800000002</v>
      </c>
      <c r="W38" s="7">
        <v>7.5207074500000006</v>
      </c>
      <c r="X38" s="7">
        <v>7.4602854199999999</v>
      </c>
      <c r="Y38" s="7">
        <v>6.9573256199999998</v>
      </c>
    </row>
    <row r="39" spans="2:25" x14ac:dyDescent="0.25">
      <c r="B39" s="21"/>
      <c r="C39" s="149"/>
      <c r="D39" s="54" t="s">
        <v>17</v>
      </c>
      <c r="E39" s="96">
        <v>2.4762791111111109</v>
      </c>
      <c r="F39" s="33">
        <v>5.9395378151832467</v>
      </c>
      <c r="G39" s="33">
        <v>18.220471</v>
      </c>
      <c r="H39" s="33">
        <v>30.651318</v>
      </c>
      <c r="I39" s="33">
        <v>34.363610000000001</v>
      </c>
      <c r="J39" s="33">
        <v>35.415784000000002</v>
      </c>
      <c r="K39" s="33">
        <v>37.166445000000003</v>
      </c>
      <c r="L39" s="33">
        <v>37.230863999999997</v>
      </c>
      <c r="M39" s="33">
        <v>37.209347000000001</v>
      </c>
      <c r="N39" s="33">
        <v>39.010068523208552</v>
      </c>
      <c r="O39" s="46">
        <v>40.861640509999994</v>
      </c>
      <c r="P39" s="46">
        <v>42.776290688174917</v>
      </c>
      <c r="Q39" s="46">
        <v>59.443912999999995</v>
      </c>
      <c r="R39" s="46">
        <v>59.577015200000005</v>
      </c>
      <c r="S39" s="46">
        <v>62.545973805963428</v>
      </c>
      <c r="T39" s="46">
        <v>62.520952800000003</v>
      </c>
      <c r="U39" s="46">
        <v>62.573591429999993</v>
      </c>
      <c r="V39" s="46">
        <v>62.49580589</v>
      </c>
      <c r="W39" s="46">
        <v>62.45893143</v>
      </c>
      <c r="X39" s="46">
        <v>62.409860119999998</v>
      </c>
      <c r="Y39" s="46">
        <v>62.185323060000009</v>
      </c>
    </row>
    <row r="40" spans="2:25" x14ac:dyDescent="0.25">
      <c r="B40" s="21"/>
      <c r="C40" s="19" t="s">
        <v>105</v>
      </c>
      <c r="D40" s="56"/>
      <c r="E40" s="98">
        <v>3.8924444444444445E-3</v>
      </c>
      <c r="F40" s="46">
        <v>1.6324326377358509E-2</v>
      </c>
      <c r="G40" s="46">
        <v>6.6792000000000004E-2</v>
      </c>
      <c r="H40" s="46">
        <v>0.250222</v>
      </c>
      <c r="I40" s="46">
        <v>0.28944999999999999</v>
      </c>
      <c r="J40" s="46">
        <v>0.33588699999999999</v>
      </c>
      <c r="K40" s="46">
        <v>0.30058499999999999</v>
      </c>
      <c r="L40" s="46">
        <v>0.23339599999999999</v>
      </c>
      <c r="M40" s="46">
        <v>0.225302</v>
      </c>
      <c r="N40" s="46">
        <v>0.26278244008902496</v>
      </c>
      <c r="O40" s="46">
        <v>0.28069021999999999</v>
      </c>
      <c r="P40" s="46">
        <v>0.2686195169569513</v>
      </c>
      <c r="Q40" s="46">
        <v>0.40043099999999998</v>
      </c>
      <c r="R40" s="46">
        <v>0.345918</v>
      </c>
      <c r="S40" s="46">
        <v>0.35652194658323694</v>
      </c>
      <c r="T40" s="46">
        <v>0.36274443999999989</v>
      </c>
      <c r="U40" s="46">
        <v>0.31225950000000002</v>
      </c>
      <c r="V40" s="46">
        <v>0.36273636000000004</v>
      </c>
      <c r="W40" s="46">
        <v>0.38925684000000005</v>
      </c>
      <c r="X40" s="46">
        <v>0.41814232000000001</v>
      </c>
      <c r="Y40" s="46">
        <v>0.37919195999999999</v>
      </c>
    </row>
    <row r="41" spans="2:25" x14ac:dyDescent="0.25">
      <c r="B41" s="21"/>
      <c r="C41" s="21" t="s">
        <v>40</v>
      </c>
      <c r="D41" s="55"/>
      <c r="E41" s="97">
        <v>3.6177777777777776E-4</v>
      </c>
      <c r="F41" s="7">
        <v>4.041078373394125E-4</v>
      </c>
      <c r="G41" s="7">
        <v>3.2899999999999997E-4</v>
      </c>
      <c r="H41" s="7">
        <v>1.4555999999999999E-2</v>
      </c>
      <c r="I41" s="7">
        <v>4.1753999999999999E-2</v>
      </c>
      <c r="J41" s="7">
        <v>2.5024000000000001E-2</v>
      </c>
      <c r="K41" s="7">
        <v>1.7850000000000001E-2</v>
      </c>
      <c r="L41" s="7">
        <v>2.8936E-2</v>
      </c>
      <c r="M41" s="7">
        <v>5.7431000000000003E-2</v>
      </c>
      <c r="N41" s="7">
        <v>8.3676507267878439E-2</v>
      </c>
      <c r="O41" s="7">
        <v>8.7473100000000012E-2</v>
      </c>
      <c r="P41" s="7">
        <v>5.9869462520464767E-2</v>
      </c>
      <c r="Q41" s="7">
        <v>0.12750700000000001</v>
      </c>
      <c r="R41" s="7">
        <v>1.9174E-2</v>
      </c>
      <c r="S41" s="7">
        <v>1.9630655505426458E-2</v>
      </c>
      <c r="T41" s="7">
        <v>4.1989329999999998E-2</v>
      </c>
      <c r="U41" s="7">
        <v>4.8954780000000003E-2</v>
      </c>
      <c r="V41" s="7">
        <v>5.5984950000000006E-2</v>
      </c>
      <c r="W41" s="7">
        <v>6.5421090000000001E-2</v>
      </c>
      <c r="X41" s="7">
        <v>8.2272960000000006E-2</v>
      </c>
      <c r="Y41" s="7">
        <v>0.28596896999999999</v>
      </c>
    </row>
    <row r="42" spans="2:25" x14ac:dyDescent="0.25">
      <c r="B42" s="21"/>
      <c r="C42" s="19" t="s">
        <v>41</v>
      </c>
      <c r="D42" s="56"/>
      <c r="E42" s="98">
        <v>0</v>
      </c>
      <c r="F42" s="46">
        <v>0</v>
      </c>
      <c r="G42" s="46">
        <v>0</v>
      </c>
      <c r="H42" s="46">
        <v>4.2946999999999999E-2</v>
      </c>
      <c r="I42" s="46">
        <v>4.2185E-2</v>
      </c>
      <c r="J42" s="46">
        <v>2.2905999999999999E-2</v>
      </c>
      <c r="K42" s="46">
        <v>1.0430999999999999E-2</v>
      </c>
      <c r="L42" s="46">
        <v>6.8069999999999997E-3</v>
      </c>
      <c r="M42" s="46">
        <v>7.92E-3</v>
      </c>
      <c r="N42" s="46">
        <v>1.8472529434562315E-2</v>
      </c>
      <c r="O42" s="46">
        <v>2.0196160000000001E-2</v>
      </c>
      <c r="P42" s="46">
        <v>2.0220332347658281E-2</v>
      </c>
      <c r="Q42" s="46">
        <v>2.8147999999999999E-2</v>
      </c>
      <c r="R42" s="46">
        <v>5.7894000000000001E-2</v>
      </c>
      <c r="S42" s="46">
        <v>7.7873591947928866E-2</v>
      </c>
      <c r="T42" s="46">
        <v>7.4313440000000022E-2</v>
      </c>
      <c r="U42" s="46">
        <v>6.5192399999999998E-2</v>
      </c>
      <c r="V42" s="46">
        <v>8.5470210000000005E-2</v>
      </c>
      <c r="W42" s="46">
        <v>8.6389380000000002E-2</v>
      </c>
      <c r="X42" s="46">
        <v>8.972397E-2</v>
      </c>
      <c r="Y42" s="46">
        <v>0.14951600999999998</v>
      </c>
    </row>
    <row r="43" spans="2:25" x14ac:dyDescent="0.25">
      <c r="B43" s="20"/>
      <c r="C43" s="72" t="s">
        <v>17</v>
      </c>
      <c r="D43" s="73"/>
      <c r="E43" s="101">
        <v>2.4805333333333337</v>
      </c>
      <c r="F43" s="74">
        <v>5.9562662493979444</v>
      </c>
      <c r="G43" s="74">
        <v>18.287592</v>
      </c>
      <c r="H43" s="74">
        <v>30.959040000000002</v>
      </c>
      <c r="I43" s="74">
        <v>34.736998999999997</v>
      </c>
      <c r="J43" s="74">
        <v>35.799601000000003</v>
      </c>
      <c r="K43" s="74">
        <v>37.495311000000001</v>
      </c>
      <c r="L43" s="74">
        <v>37.500003</v>
      </c>
      <c r="M43" s="74">
        <v>37.5</v>
      </c>
      <c r="N43" s="74">
        <v>39.375000000000021</v>
      </c>
      <c r="O43" s="69">
        <v>41.249999989999985</v>
      </c>
      <c r="P43" s="69">
        <v>43.124999999999993</v>
      </c>
      <c r="Q43" s="69">
        <v>59.999998999999995</v>
      </c>
      <c r="R43" s="69">
        <v>60.0000012</v>
      </c>
      <c r="S43" s="69">
        <v>63.000000000000014</v>
      </c>
      <c r="T43" s="69">
        <v>63.000000010000001</v>
      </c>
      <c r="U43" s="69">
        <v>62.99999811</v>
      </c>
      <c r="V43" s="69">
        <v>62.999997409999999</v>
      </c>
      <c r="W43" s="69">
        <v>62.999998740000017</v>
      </c>
      <c r="X43" s="69">
        <v>62.999999370000005</v>
      </c>
      <c r="Y43" s="69">
        <v>62.999999999999993</v>
      </c>
    </row>
    <row r="44" spans="2:25" x14ac:dyDescent="0.25">
      <c r="B44" s="66" t="s">
        <v>17</v>
      </c>
      <c r="C44" s="147" t="s">
        <v>31</v>
      </c>
      <c r="D44" s="54" t="s">
        <v>32</v>
      </c>
      <c r="E44" s="96">
        <v>0.29242666666666667</v>
      </c>
      <c r="F44" s="33">
        <v>0.68910356935597139</v>
      </c>
      <c r="G44" s="33">
        <v>2.258785</v>
      </c>
      <c r="H44" s="33">
        <v>5.437322</v>
      </c>
      <c r="I44" s="33">
        <v>6.5055170000000002</v>
      </c>
      <c r="J44" s="33">
        <v>6.4201280000000001</v>
      </c>
      <c r="K44" s="33">
        <v>7.5807190000000002</v>
      </c>
      <c r="L44" s="33">
        <v>8.1064039999999995</v>
      </c>
      <c r="M44" s="33">
        <v>7.9091822396578042</v>
      </c>
      <c r="N44" s="33">
        <v>11.66483050442015</v>
      </c>
      <c r="O44" s="33">
        <v>13.02652668</v>
      </c>
      <c r="P44" s="33">
        <v>13.833489209945345</v>
      </c>
      <c r="Q44" s="33">
        <v>14.153770999999999</v>
      </c>
      <c r="R44" s="33">
        <v>14.564086999999999</v>
      </c>
      <c r="S44" s="33">
        <v>15.214649868758917</v>
      </c>
      <c r="T44" s="33">
        <v>19.806972700000003</v>
      </c>
      <c r="U44" s="33">
        <v>20.801408990000002</v>
      </c>
      <c r="V44" s="33">
        <v>20.987494989999998</v>
      </c>
      <c r="W44" s="33">
        <v>20.855390199999999</v>
      </c>
      <c r="X44" s="33">
        <v>20.990575919999998</v>
      </c>
      <c r="Y44" s="33">
        <v>21.860269679999998</v>
      </c>
    </row>
    <row r="45" spans="2:25" x14ac:dyDescent="0.25">
      <c r="B45" s="21"/>
      <c r="C45" s="148"/>
      <c r="D45" s="55" t="s">
        <v>33</v>
      </c>
      <c r="E45" s="97">
        <v>0.55736088888888891</v>
      </c>
      <c r="F45" s="7">
        <v>1.3500250813193018</v>
      </c>
      <c r="G45" s="7">
        <v>4.3678309999999998</v>
      </c>
      <c r="H45" s="7">
        <v>7.0359239999999996</v>
      </c>
      <c r="I45" s="7">
        <v>8.3025649999999995</v>
      </c>
      <c r="J45" s="7">
        <v>8.5973439999999997</v>
      </c>
      <c r="K45" s="7">
        <v>8.6222989999999999</v>
      </c>
      <c r="L45" s="7">
        <v>8.4819440000000004</v>
      </c>
      <c r="M45" s="7">
        <v>8.6729658129223708</v>
      </c>
      <c r="N45" s="7">
        <v>8.6953719455616127</v>
      </c>
      <c r="O45" s="7">
        <v>9.141610889999999</v>
      </c>
      <c r="P45" s="7">
        <v>9.8497263624162681</v>
      </c>
      <c r="Q45" s="7">
        <v>10.263314000000001</v>
      </c>
      <c r="R45" s="7">
        <v>10.109534</v>
      </c>
      <c r="S45" s="7">
        <v>10.330317000733841</v>
      </c>
      <c r="T45" s="7">
        <v>10.073462449999999</v>
      </c>
      <c r="U45" s="7">
        <v>9.9111662999999997</v>
      </c>
      <c r="V45" s="7">
        <v>9.8825821200000004</v>
      </c>
      <c r="W45" s="7">
        <v>10.12346367</v>
      </c>
      <c r="X45" s="7">
        <v>10.14363801</v>
      </c>
      <c r="Y45" s="7">
        <v>9.9851990499999985</v>
      </c>
    </row>
    <row r="46" spans="2:25" x14ac:dyDescent="0.25">
      <c r="B46" s="21"/>
      <c r="C46" s="148"/>
      <c r="D46" s="55" t="s">
        <v>34</v>
      </c>
      <c r="E46" s="97">
        <v>2.3380666666666663</v>
      </c>
      <c r="F46" s="7">
        <v>5.6070999821575169</v>
      </c>
      <c r="G46" s="7">
        <v>16.927897000000002</v>
      </c>
      <c r="H46" s="7">
        <v>31.011666000000002</v>
      </c>
      <c r="I46" s="7">
        <v>34.574342999999999</v>
      </c>
      <c r="J46" s="7">
        <v>35.350726000000002</v>
      </c>
      <c r="K46" s="7">
        <v>35.016295</v>
      </c>
      <c r="L46" s="7">
        <v>34.663490000000003</v>
      </c>
      <c r="M46" s="7">
        <v>34.44565539393394</v>
      </c>
      <c r="N46" s="7">
        <v>34.59031233539546</v>
      </c>
      <c r="O46" s="7">
        <v>36.582620520000006</v>
      </c>
      <c r="P46" s="7">
        <v>38.850186226906786</v>
      </c>
      <c r="Q46" s="7">
        <v>40.407744000000001</v>
      </c>
      <c r="R46" s="7">
        <v>40.049348000000002</v>
      </c>
      <c r="S46" s="7">
        <v>41.681180626188123</v>
      </c>
      <c r="T46" s="7">
        <v>39.112473000000001</v>
      </c>
      <c r="U46" s="7">
        <v>38.49500261</v>
      </c>
      <c r="V46" s="7">
        <v>38.63785</v>
      </c>
      <c r="W46" s="7">
        <v>38.278572650000001</v>
      </c>
      <c r="X46" s="7">
        <v>38.82189631</v>
      </c>
      <c r="Y46" s="7">
        <v>38.808435549999999</v>
      </c>
    </row>
    <row r="47" spans="2:25" x14ac:dyDescent="0.25">
      <c r="B47" s="21"/>
      <c r="C47" s="148"/>
      <c r="D47" s="55" t="s">
        <v>35</v>
      </c>
      <c r="E47" s="97">
        <v>4.7838071111111109</v>
      </c>
      <c r="F47" s="7">
        <v>12.006894233237377</v>
      </c>
      <c r="G47" s="7">
        <v>38.371319999999997</v>
      </c>
      <c r="H47" s="7">
        <v>62.730249000000001</v>
      </c>
      <c r="I47" s="7">
        <v>69.518099000000007</v>
      </c>
      <c r="J47" s="7">
        <v>69.799017000000006</v>
      </c>
      <c r="K47" s="7">
        <v>73.244499000000005</v>
      </c>
      <c r="L47" s="7">
        <v>73.956925999999996</v>
      </c>
      <c r="M47" s="7">
        <v>74.364460222455534</v>
      </c>
      <c r="N47" s="7">
        <v>80.344344549154755</v>
      </c>
      <c r="O47" s="7">
        <v>82.982995399999993</v>
      </c>
      <c r="P47" s="7">
        <v>85.255714903838907</v>
      </c>
      <c r="Q47" s="7">
        <v>90.333120000000008</v>
      </c>
      <c r="R47" s="7">
        <v>89.715384199999988</v>
      </c>
      <c r="S47" s="7">
        <v>93.923982761195717</v>
      </c>
      <c r="T47" s="7">
        <v>93.024902900000001</v>
      </c>
      <c r="U47" s="7">
        <v>94.191165030000008</v>
      </c>
      <c r="V47" s="7">
        <v>93.890248880000001</v>
      </c>
      <c r="W47" s="7">
        <v>93.145153430000008</v>
      </c>
      <c r="X47" s="7">
        <v>92.350693519999993</v>
      </c>
      <c r="Y47" s="7">
        <v>94.697986960000009</v>
      </c>
    </row>
    <row r="48" spans="2:25" x14ac:dyDescent="0.25">
      <c r="B48" s="21"/>
      <c r="C48" s="148"/>
      <c r="D48" s="55" t="s">
        <v>36</v>
      </c>
      <c r="E48" s="97">
        <v>1.9714497777777777</v>
      </c>
      <c r="F48" s="7">
        <v>4.9529090416489545</v>
      </c>
      <c r="G48" s="7">
        <v>14.410712999999999</v>
      </c>
      <c r="H48" s="7">
        <v>20.623570999999998</v>
      </c>
      <c r="I48" s="7">
        <v>22.833213000000001</v>
      </c>
      <c r="J48" s="7">
        <v>24.713383</v>
      </c>
      <c r="K48" s="7">
        <v>27.130967999999999</v>
      </c>
      <c r="L48" s="7">
        <v>27.138898000000001</v>
      </c>
      <c r="M48" s="7">
        <v>25.909980714538086</v>
      </c>
      <c r="N48" s="7">
        <v>24.5734133146345</v>
      </c>
      <c r="O48" s="7">
        <v>25.711390049999999</v>
      </c>
      <c r="P48" s="7">
        <v>27.803344747226365</v>
      </c>
      <c r="Q48" s="7">
        <v>28.847070000000002</v>
      </c>
      <c r="R48" s="7">
        <v>28.692286000000003</v>
      </c>
      <c r="S48" s="7">
        <v>30.386999333983756</v>
      </c>
      <c r="T48" s="7">
        <v>28.038379589999995</v>
      </c>
      <c r="U48" s="7">
        <v>27.588754619999996</v>
      </c>
      <c r="V48" s="7">
        <v>27.520383329999998</v>
      </c>
      <c r="W48" s="7">
        <v>26.944375780000001</v>
      </c>
      <c r="X48" s="7">
        <v>26.584192020000003</v>
      </c>
      <c r="Y48" s="7">
        <v>26.876305560000002</v>
      </c>
    </row>
    <row r="49" spans="1:26" x14ac:dyDescent="0.25">
      <c r="B49" s="21"/>
      <c r="C49" s="148"/>
      <c r="D49" s="55" t="s">
        <v>37</v>
      </c>
      <c r="E49" s="97">
        <v>3.7286346666666663</v>
      </c>
      <c r="F49" s="7">
        <v>8.4503751206547584</v>
      </c>
      <c r="G49" s="7">
        <v>25.018091999999999</v>
      </c>
      <c r="H49" s="7">
        <v>42.156337999999998</v>
      </c>
      <c r="I49" s="7">
        <v>48.908987000000003</v>
      </c>
      <c r="J49" s="7">
        <v>50.623041000000001</v>
      </c>
      <c r="K49" s="7">
        <v>52.946804999999998</v>
      </c>
      <c r="L49" s="7">
        <v>52.519855999999997</v>
      </c>
      <c r="M49" s="7">
        <v>52.469552915501161</v>
      </c>
      <c r="N49" s="7">
        <v>53.428655291161363</v>
      </c>
      <c r="O49" s="7">
        <v>55.676972790000008</v>
      </c>
      <c r="P49" s="7">
        <v>58.117656318938167</v>
      </c>
      <c r="Q49" s="7">
        <v>60.533014999999992</v>
      </c>
      <c r="R49" s="7">
        <v>60.016413</v>
      </c>
      <c r="S49" s="7">
        <v>63.236555251181002</v>
      </c>
      <c r="T49" s="7">
        <v>62.116138200000002</v>
      </c>
      <c r="U49" s="7">
        <v>62.518027480000001</v>
      </c>
      <c r="V49" s="7">
        <v>62.270926330000002</v>
      </c>
      <c r="W49" s="7">
        <v>61.879768509999998</v>
      </c>
      <c r="X49" s="7">
        <v>62.114226159999994</v>
      </c>
      <c r="Y49" s="7">
        <v>61.341024260000005</v>
      </c>
    </row>
    <row r="50" spans="1:26" x14ac:dyDescent="0.25">
      <c r="B50" s="21"/>
      <c r="C50" s="148"/>
      <c r="D50" s="55" t="s">
        <v>38</v>
      </c>
      <c r="E50" s="97">
        <v>1.2169262222222224</v>
      </c>
      <c r="F50" s="7">
        <v>2.8053160025201276</v>
      </c>
      <c r="G50" s="7">
        <v>8.6610270000000007</v>
      </c>
      <c r="H50" s="7">
        <v>13.296585</v>
      </c>
      <c r="I50" s="7">
        <v>15.166347999999999</v>
      </c>
      <c r="J50" s="7">
        <v>15.251174000000001</v>
      </c>
      <c r="K50" s="7">
        <v>15.628083</v>
      </c>
      <c r="L50" s="7">
        <v>15.367926000000001</v>
      </c>
      <c r="M50" s="7">
        <v>15.482892329947022</v>
      </c>
      <c r="N50" s="7">
        <v>14.887511232152736</v>
      </c>
      <c r="O50" s="7">
        <v>15.319865010000001</v>
      </c>
      <c r="P50" s="7">
        <v>15.627245198568604</v>
      </c>
      <c r="Q50" s="7">
        <v>16.035847999999998</v>
      </c>
      <c r="R50" s="7">
        <v>15.753151000000001</v>
      </c>
      <c r="S50" s="7">
        <v>16.546164346356882</v>
      </c>
      <c r="T50" s="7">
        <v>15.394079309999999</v>
      </c>
      <c r="U50" s="7">
        <v>15.410545290000002</v>
      </c>
      <c r="V50" s="7">
        <v>15.074544750000001</v>
      </c>
      <c r="W50" s="7">
        <v>15.686865150000001</v>
      </c>
      <c r="X50" s="7">
        <v>15.958476730000001</v>
      </c>
      <c r="Y50" s="7">
        <v>14.529979160000002</v>
      </c>
    </row>
    <row r="51" spans="1:26" x14ac:dyDescent="0.25">
      <c r="B51" s="21"/>
      <c r="C51" s="148"/>
      <c r="D51" s="55" t="s">
        <v>39</v>
      </c>
      <c r="E51" s="97">
        <v>1.430912</v>
      </c>
      <c r="F51" s="7">
        <v>3.3267020509472576</v>
      </c>
      <c r="G51" s="7">
        <v>10.263260000000001</v>
      </c>
      <c r="H51" s="7">
        <v>18.830313</v>
      </c>
      <c r="I51" s="7">
        <v>19.648562999999999</v>
      </c>
      <c r="J51" s="7">
        <v>21.487096000000001</v>
      </c>
      <c r="K51" s="7">
        <v>23.217071000000001</v>
      </c>
      <c r="L51" s="7">
        <v>23.088968999999999</v>
      </c>
      <c r="M51" s="7">
        <v>23.606413232721444</v>
      </c>
      <c r="N51" s="7">
        <v>26.915758405504015</v>
      </c>
      <c r="O51" s="7">
        <v>28.877797409999999</v>
      </c>
      <c r="P51" s="7">
        <v>29.9889373759985</v>
      </c>
      <c r="Q51" s="7">
        <v>31.254588000000002</v>
      </c>
      <c r="R51" s="7">
        <v>32.784594999999996</v>
      </c>
      <c r="S51" s="7">
        <v>35.034777612645087</v>
      </c>
      <c r="T51" s="7">
        <v>35.429235900000002</v>
      </c>
      <c r="U51" s="7">
        <v>35.269676350000005</v>
      </c>
      <c r="V51" s="7">
        <v>35.491344140000002</v>
      </c>
      <c r="W51" s="7">
        <v>36.44487496</v>
      </c>
      <c r="X51" s="7">
        <v>36.075748990000001</v>
      </c>
      <c r="Y51" s="7">
        <v>35.90506242</v>
      </c>
    </row>
    <row r="52" spans="1:26" x14ac:dyDescent="0.25">
      <c r="B52" s="21"/>
      <c r="C52" s="149"/>
      <c r="D52" s="56" t="s">
        <v>17</v>
      </c>
      <c r="E52" s="98">
        <v>16.319583999999999</v>
      </c>
      <c r="F52" s="46">
        <v>39.18842508184126</v>
      </c>
      <c r="G52" s="46">
        <v>120.278925</v>
      </c>
      <c r="H52" s="46">
        <v>201.12196800000001</v>
      </c>
      <c r="I52" s="46">
        <v>225.45763500000001</v>
      </c>
      <c r="J52" s="46">
        <v>232.24190899999999</v>
      </c>
      <c r="K52" s="46">
        <v>243.38673900000001</v>
      </c>
      <c r="L52" s="46">
        <v>243.32441299999999</v>
      </c>
      <c r="M52" s="46">
        <v>242.86110286167738</v>
      </c>
      <c r="N52" s="46">
        <v>255.10019757798463</v>
      </c>
      <c r="O52" s="46">
        <v>267.31977874999995</v>
      </c>
      <c r="P52" s="46">
        <v>279.32630034383897</v>
      </c>
      <c r="Q52" s="46">
        <v>291.82846999999998</v>
      </c>
      <c r="R52" s="46">
        <v>291.68479820000005</v>
      </c>
      <c r="S52" s="46">
        <v>306.35462680104331</v>
      </c>
      <c r="T52" s="46">
        <v>302.99564405000001</v>
      </c>
      <c r="U52" s="46">
        <v>304.18574667000001</v>
      </c>
      <c r="V52" s="46">
        <v>303.75537453999999</v>
      </c>
      <c r="W52" s="46">
        <v>303.35846435000002</v>
      </c>
      <c r="X52" s="46">
        <v>303.03944766000001</v>
      </c>
      <c r="Y52" s="46">
        <v>304.00426263999998</v>
      </c>
      <c r="Z52" s="11"/>
    </row>
    <row r="53" spans="1:26" x14ac:dyDescent="0.25">
      <c r="B53" s="21"/>
      <c r="C53" s="19" t="s">
        <v>105</v>
      </c>
      <c r="D53" s="56"/>
      <c r="E53" s="98">
        <v>0.18699199999999999</v>
      </c>
      <c r="F53" s="46">
        <v>0.44397238221179908</v>
      </c>
      <c r="G53" s="46">
        <v>1.3921509999999999</v>
      </c>
      <c r="H53" s="46">
        <v>4.4688530000000002</v>
      </c>
      <c r="I53" s="46">
        <v>5.2177530000000001</v>
      </c>
      <c r="J53" s="46">
        <v>5.4953419999999999</v>
      </c>
      <c r="K53" s="46">
        <v>5.7387090000000001</v>
      </c>
      <c r="L53" s="46">
        <v>5.8799530000000004</v>
      </c>
      <c r="M53" s="46">
        <v>6.1784871060219988</v>
      </c>
      <c r="N53" s="46">
        <v>6.5628409799956602</v>
      </c>
      <c r="O53" s="46">
        <v>6.75927276</v>
      </c>
      <c r="P53" s="46">
        <v>7.125911076344936</v>
      </c>
      <c r="Q53" s="46">
        <v>6.9509210000000001</v>
      </c>
      <c r="R53" s="46">
        <v>7.2513370000000004</v>
      </c>
      <c r="S53" s="46">
        <v>7.4542075912941819</v>
      </c>
      <c r="T53" s="46">
        <v>10.124008919999998</v>
      </c>
      <c r="U53" s="46">
        <v>8.718082879999999</v>
      </c>
      <c r="V53" s="46">
        <v>9.241371599999999</v>
      </c>
      <c r="W53" s="46">
        <v>9.5036150399999997</v>
      </c>
      <c r="X53" s="46">
        <v>9.2913955799999997</v>
      </c>
      <c r="Y53" s="46">
        <v>8.3725006999999998</v>
      </c>
      <c r="Z53" s="11"/>
    </row>
    <row r="54" spans="1:26" x14ac:dyDescent="0.25">
      <c r="B54" s="21"/>
      <c r="C54" s="21" t="s">
        <v>40</v>
      </c>
      <c r="D54" s="55"/>
      <c r="E54" s="97">
        <v>8.4497777777777765E-3</v>
      </c>
      <c r="F54" s="7">
        <v>2.6828857556481057E-2</v>
      </c>
      <c r="G54" s="7">
        <v>8.8336999999999999E-2</v>
      </c>
      <c r="H54" s="7">
        <v>0.345802</v>
      </c>
      <c r="I54" s="7">
        <v>0.45106099999999999</v>
      </c>
      <c r="J54" s="7">
        <v>0.43603700000000001</v>
      </c>
      <c r="K54" s="7">
        <v>0.43971900000000003</v>
      </c>
      <c r="L54" s="7">
        <v>0.438525</v>
      </c>
      <c r="M54" s="7">
        <v>0.53662550637662076</v>
      </c>
      <c r="N54" s="7">
        <v>0.32887754908111227</v>
      </c>
      <c r="O54" s="7">
        <v>0.43490825999999999</v>
      </c>
      <c r="P54" s="7">
        <v>0.52852456995166386</v>
      </c>
      <c r="Q54" s="7">
        <v>0.66402000000000005</v>
      </c>
      <c r="R54" s="7">
        <v>0.50880900000000007</v>
      </c>
      <c r="S54" s="7">
        <v>0.54238909395246215</v>
      </c>
      <c r="T54" s="7">
        <v>0.73136888</v>
      </c>
      <c r="U54" s="7">
        <v>0.85844461999999999</v>
      </c>
      <c r="V54" s="7">
        <v>0.75010211000000004</v>
      </c>
      <c r="W54" s="7">
        <v>0.78624157999999988</v>
      </c>
      <c r="X54" s="7">
        <v>1.1396252800000002</v>
      </c>
      <c r="Y54" s="7">
        <v>1.195808</v>
      </c>
      <c r="Z54" s="11"/>
    </row>
    <row r="55" spans="1:26" x14ac:dyDescent="0.25">
      <c r="B55" s="21"/>
      <c r="C55" s="19" t="s">
        <v>41</v>
      </c>
      <c r="D55" s="56"/>
      <c r="E55" s="98">
        <v>2.1861333333333333E-2</v>
      </c>
      <c r="F55" s="46">
        <v>4.9218576677289023E-2</v>
      </c>
      <c r="G55" s="46">
        <v>0.15790299999999999</v>
      </c>
      <c r="H55" s="46">
        <v>0.38614700000000002</v>
      </c>
      <c r="I55" s="46">
        <v>0.47211599999999998</v>
      </c>
      <c r="J55" s="46">
        <v>0.49071300000000001</v>
      </c>
      <c r="K55" s="46">
        <v>0.40357300000000002</v>
      </c>
      <c r="L55" s="46">
        <v>0.35711199999999999</v>
      </c>
      <c r="M55" s="46">
        <v>0.42378452592402288</v>
      </c>
      <c r="N55" s="46">
        <v>0.5080838929386472</v>
      </c>
      <c r="O55" s="46">
        <v>0.48604020000000003</v>
      </c>
      <c r="P55" s="46">
        <v>0.5192640098644653</v>
      </c>
      <c r="Q55" s="46">
        <v>0.55658799999999997</v>
      </c>
      <c r="R55" s="46">
        <v>0.55505399999999994</v>
      </c>
      <c r="S55" s="46">
        <v>0.64877651371005918</v>
      </c>
      <c r="T55" s="46">
        <v>1.1489773700000003</v>
      </c>
      <c r="U55" s="46">
        <v>1.2377249400000001</v>
      </c>
      <c r="V55" s="46">
        <v>1.2531517500000002</v>
      </c>
      <c r="W55" s="46">
        <v>1.3516784000000002</v>
      </c>
      <c r="X55" s="46">
        <v>1.5295308700000003</v>
      </c>
      <c r="Y55" s="46">
        <v>1.4274286500000002</v>
      </c>
      <c r="Z55" s="11"/>
    </row>
    <row r="56" spans="1:26" x14ac:dyDescent="0.25">
      <c r="B56" s="20"/>
      <c r="C56" s="75" t="s">
        <v>17</v>
      </c>
      <c r="D56" s="76"/>
      <c r="E56" s="102">
        <v>16.536888888888889</v>
      </c>
      <c r="F56" s="77">
        <v>39.708444898286835</v>
      </c>
      <c r="G56" s="77">
        <v>121.917317</v>
      </c>
      <c r="H56" s="77">
        <v>206.322767</v>
      </c>
      <c r="I56" s="77">
        <v>231.59856500000001</v>
      </c>
      <c r="J56" s="77">
        <v>238.66400100000001</v>
      </c>
      <c r="K56" s="77">
        <v>249.96874</v>
      </c>
      <c r="L56" s="77">
        <v>250.00000299999999</v>
      </c>
      <c r="M56" s="77">
        <v>250</v>
      </c>
      <c r="N56" s="77">
        <v>262.5</v>
      </c>
      <c r="O56" s="77">
        <v>274.99999996999998</v>
      </c>
      <c r="P56" s="77">
        <v>287.5</v>
      </c>
      <c r="Q56" s="77">
        <v>299.999999</v>
      </c>
      <c r="R56" s="77">
        <v>299.99999819999999</v>
      </c>
      <c r="S56" s="77">
        <v>315.00000003000002</v>
      </c>
      <c r="T56" s="77">
        <v>315</v>
      </c>
      <c r="U56" s="77">
        <v>315</v>
      </c>
      <c r="V56" s="77">
        <v>314.99999999999994</v>
      </c>
      <c r="W56" s="77">
        <v>314.99999936999995</v>
      </c>
      <c r="X56" s="77">
        <v>314.99999936999995</v>
      </c>
      <c r="Y56" s="77">
        <v>314.99999999000005</v>
      </c>
    </row>
    <row r="57" spans="1:26" x14ac:dyDescent="0.25">
      <c r="P57" s="11"/>
    </row>
    <row r="58" spans="1:26" x14ac:dyDescent="0.25">
      <c r="B58" s="42" t="s">
        <v>19</v>
      </c>
      <c r="J58" s="109"/>
      <c r="T58" s="109"/>
      <c r="U58" s="109"/>
      <c r="V58" s="109"/>
      <c r="W58" s="109"/>
      <c r="X58" s="109"/>
      <c r="Y58" s="109"/>
    </row>
    <row r="59" spans="1:26" x14ac:dyDescent="0.25">
      <c r="A59">
        <v>1</v>
      </c>
      <c r="B59" s="42" t="s">
        <v>20</v>
      </c>
      <c r="T59" s="109"/>
      <c r="U59" s="109"/>
      <c r="V59" s="109"/>
      <c r="W59" s="109"/>
      <c r="X59" s="109"/>
      <c r="Y59" s="109"/>
    </row>
    <row r="60" spans="1:26" x14ac:dyDescent="0.25">
      <c r="A60">
        <v>2</v>
      </c>
      <c r="B60" s="42" t="s">
        <v>44</v>
      </c>
      <c r="T60" s="109"/>
      <c r="U60" s="109"/>
      <c r="V60" s="109"/>
      <c r="W60" s="109"/>
      <c r="X60" s="109"/>
      <c r="Y60" s="109"/>
    </row>
    <row r="61" spans="1:26" x14ac:dyDescent="0.25">
      <c r="A61">
        <v>3</v>
      </c>
      <c r="B61" s="42" t="s">
        <v>45</v>
      </c>
      <c r="T61" s="109"/>
      <c r="U61" s="109"/>
      <c r="V61" s="109"/>
      <c r="W61" s="109"/>
      <c r="X61" s="109"/>
      <c r="Y61" s="109"/>
    </row>
    <row r="62" spans="1:26" x14ac:dyDescent="0.25">
      <c r="A62">
        <v>4</v>
      </c>
      <c r="B62" s="42" t="s">
        <v>104</v>
      </c>
      <c r="T62" s="109"/>
      <c r="U62" s="109"/>
      <c r="V62" s="109"/>
      <c r="W62" s="109"/>
      <c r="X62" s="109"/>
      <c r="Y62" s="109"/>
    </row>
    <row r="63" spans="1:26" x14ac:dyDescent="0.25">
      <c r="A63">
        <v>5</v>
      </c>
      <c r="B63" s="42" t="s">
        <v>46</v>
      </c>
    </row>
    <row r="64" spans="1:26" x14ac:dyDescent="0.25">
      <c r="A64">
        <v>6</v>
      </c>
      <c r="B64" s="42" t="s">
        <v>47</v>
      </c>
    </row>
    <row r="65" spans="1:2" x14ac:dyDescent="0.25">
      <c r="A65">
        <v>7</v>
      </c>
      <c r="B65" s="42" t="s">
        <v>48</v>
      </c>
    </row>
    <row r="67" spans="1:2" x14ac:dyDescent="0.25">
      <c r="B67" t="s">
        <v>49</v>
      </c>
    </row>
  </sheetData>
  <mergeCells count="8">
    <mergeCell ref="E4:Y4"/>
    <mergeCell ref="C31:C39"/>
    <mergeCell ref="C44:C52"/>
    <mergeCell ref="B3:B4"/>
    <mergeCell ref="C3:C4"/>
    <mergeCell ref="D3:D4"/>
    <mergeCell ref="C5:C13"/>
    <mergeCell ref="C18:C26"/>
  </mergeCells>
  <phoneticPr fontId="7" type="noConversion"/>
  <pageMargins left="0.44" right="0.24" top="0.51" bottom="0.5"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66"/>
  <sheetViews>
    <sheetView zoomScale="80" zoomScaleNormal="80" workbookViewId="0">
      <pane xSplit="4" ySplit="3" topLeftCell="E4" activePane="bottomRight" state="frozen"/>
      <selection pane="topRight" activeCell="E1" sqref="E1"/>
      <selection pane="bottomLeft" activeCell="A4" sqref="A4"/>
      <selection pane="bottomRight"/>
    </sheetView>
  </sheetViews>
  <sheetFormatPr defaultColWidth="9.1796875" defaultRowHeight="12.5" x14ac:dyDescent="0.25"/>
  <cols>
    <col min="1" max="1" width="3" customWidth="1"/>
    <col min="2" max="2" width="31.453125" customWidth="1"/>
    <col min="3" max="3" width="43.81640625" customWidth="1"/>
    <col min="4" max="4" width="34.54296875" customWidth="1"/>
    <col min="5" max="22" width="9.7265625" customWidth="1"/>
  </cols>
  <sheetData>
    <row r="1" spans="2:25" ht="15.5" x14ac:dyDescent="0.35">
      <c r="B1" s="2" t="s">
        <v>50</v>
      </c>
      <c r="C1" s="8"/>
      <c r="D1" s="9"/>
      <c r="K1" s="117"/>
    </row>
    <row r="2" spans="2:25" x14ac:dyDescent="0.25">
      <c r="B2" s="9"/>
      <c r="C2" s="8"/>
      <c r="D2" s="9"/>
    </row>
    <row r="3" spans="2:25" ht="36" customHeight="1" x14ac:dyDescent="0.25">
      <c r="B3" s="22" t="s">
        <v>26</v>
      </c>
      <c r="C3" s="82" t="s">
        <v>27</v>
      </c>
      <c r="D3" s="60" t="s">
        <v>51</v>
      </c>
      <c r="E3" s="60">
        <v>2004</v>
      </c>
      <c r="F3" s="60">
        <v>2005</v>
      </c>
      <c r="G3" s="60">
        <v>2006</v>
      </c>
      <c r="H3" s="60">
        <v>2007</v>
      </c>
      <c r="I3" s="60">
        <v>2008</v>
      </c>
      <c r="J3" s="60">
        <v>2009</v>
      </c>
      <c r="K3" s="60">
        <v>2010</v>
      </c>
      <c r="L3" s="60">
        <v>2011</v>
      </c>
      <c r="M3" s="60">
        <v>2012</v>
      </c>
      <c r="N3" s="60">
        <v>2013</v>
      </c>
      <c r="O3" s="60">
        <v>2014</v>
      </c>
      <c r="P3" s="60">
        <v>2015</v>
      </c>
      <c r="Q3" s="60">
        <v>2016</v>
      </c>
      <c r="R3" s="60">
        <v>2017</v>
      </c>
      <c r="S3" s="60">
        <v>2018</v>
      </c>
      <c r="T3" s="60">
        <v>2019</v>
      </c>
      <c r="U3" s="60">
        <v>2020</v>
      </c>
      <c r="V3" s="60">
        <v>2021</v>
      </c>
      <c r="W3" s="60">
        <v>2022</v>
      </c>
      <c r="X3" s="60">
        <v>2023</v>
      </c>
      <c r="Y3" s="60">
        <v>2024</v>
      </c>
    </row>
    <row r="4" spans="2:25" x14ac:dyDescent="0.25">
      <c r="B4" s="21" t="s">
        <v>30</v>
      </c>
      <c r="C4" s="147" t="s">
        <v>31</v>
      </c>
      <c r="D4" t="s">
        <v>32</v>
      </c>
      <c r="E4" s="11">
        <v>2.1237457894359633E-2</v>
      </c>
      <c r="F4" s="11">
        <v>2.1237450379059216E-2</v>
      </c>
      <c r="G4" s="11">
        <v>2.1237452545196853E-2</v>
      </c>
      <c r="H4" s="11">
        <v>2.7387754818470823E-2</v>
      </c>
      <c r="I4" s="11">
        <v>2.7387755782371657E-2</v>
      </c>
      <c r="J4" s="11">
        <v>2.738775033371707E-2</v>
      </c>
      <c r="K4" s="11">
        <v>2.7387751231080601E-2</v>
      </c>
      <c r="L4" s="11">
        <v>2.7387753698503384E-2</v>
      </c>
      <c r="M4" s="11">
        <v>2.7387753333333334E-2</v>
      </c>
      <c r="N4" s="11">
        <v>4.8661892202238183E-2</v>
      </c>
      <c r="O4" s="11">
        <v>4.8661892187716611E-2</v>
      </c>
      <c r="P4" s="11">
        <v>4.8661892202238176E-2</v>
      </c>
      <c r="Q4" s="11">
        <f>'RSF.2'!Q5/'RSF.2'!Q$17</f>
        <v>4.8661891204011459E-2</v>
      </c>
      <c r="R4" s="11">
        <f>'RSF.2'!R5/'RSF.2'!R$17</f>
        <v>4.8661891204011459E-2</v>
      </c>
      <c r="S4" s="11">
        <f>'RSF.2'!S5/'RSF.2'!S$17</f>
        <v>4.8661892176123406E-2</v>
      </c>
      <c r="T4" s="11">
        <f>'RSF.2'!T5/'RSF.2'!T$17</f>
        <v>7.2844119142608271E-2</v>
      </c>
      <c r="U4" s="11">
        <f>'RSF.2'!U5/'RSF.2'!U$17</f>
        <v>7.2844120008409147E-2</v>
      </c>
      <c r="V4" s="11">
        <f>'RSF.2'!V5/'RSF.2'!V$17</f>
        <v>7.2844119255791678E-2</v>
      </c>
      <c r="W4" s="11">
        <f>'RSF.2'!W5/'RSF.2'!W$17</f>
        <v>7.2844120000000026E-2</v>
      </c>
      <c r="X4" s="11">
        <f>'RSF.2'!X5/'RSF.2'!X$17</f>
        <v>7.2844119995795459E-2</v>
      </c>
      <c r="Y4" s="11">
        <f>'RSF.2'!Y5/'RSF.2'!Y$17</f>
        <v>7.2844120000000012E-2</v>
      </c>
    </row>
    <row r="5" spans="2:25" x14ac:dyDescent="0.25">
      <c r="B5" s="21"/>
      <c r="C5" s="148"/>
      <c r="D5" t="s">
        <v>33</v>
      </c>
      <c r="E5" s="11">
        <v>2.9943918870493798E-2</v>
      </c>
      <c r="F5" s="11">
        <v>2.9943889535577837E-2</v>
      </c>
      <c r="G5" s="11">
        <v>2.994389927611189E-2</v>
      </c>
      <c r="H5" s="11">
        <v>3.1195506832104654E-2</v>
      </c>
      <c r="I5" s="11">
        <v>3.1195511092048503E-2</v>
      </c>
      <c r="J5" s="11">
        <v>3.1195509385548367E-2</v>
      </c>
      <c r="K5" s="11">
        <v>3.119550735290607E-2</v>
      </c>
      <c r="L5" s="11">
        <v>3.1195507082606759E-2</v>
      </c>
      <c r="M5" s="11">
        <v>3.1195506666666664E-2</v>
      </c>
      <c r="N5" s="11">
        <v>2.7202193272490783E-2</v>
      </c>
      <c r="O5" s="11">
        <v>2.7202193276024512E-2</v>
      </c>
      <c r="P5" s="11">
        <v>2.7202193272490773E-2</v>
      </c>
      <c r="Q5" s="11">
        <f>'RSF.2'!Q6/'RSF.2'!Q$17</f>
        <v>2.7202194104255725E-2</v>
      </c>
      <c r="R5" s="11">
        <f>'RSF.2'!R6/'RSF.2'!R$17</f>
        <v>2.7202194104255725E-2</v>
      </c>
      <c r="S5" s="11">
        <f>'RSF.2'!S6/'RSF.2'!S$17</f>
        <v>2.7202193245183137E-2</v>
      </c>
      <c r="T5" s="11">
        <f>'RSF.2'!T6/'RSF.2'!T$17</f>
        <v>2.6475830941007313E-2</v>
      </c>
      <c r="U5" s="11">
        <f>'RSF.2'!U6/'RSF.2'!U$17</f>
        <v>2.647583001748639E-2</v>
      </c>
      <c r="V5" s="11">
        <f>'RSF.2'!V6/'RSF.2'!V$17</f>
        <v>2.6475829743941016E-2</v>
      </c>
      <c r="W5" s="11">
        <f>'RSF.2'!W6/'RSF.2'!W$17</f>
        <v>2.6475830014430022E-2</v>
      </c>
      <c r="X5" s="11">
        <f>'RSF.2'!X6/'RSF.2'!X$17</f>
        <v>2.6475830012901835E-2</v>
      </c>
      <c r="Y5" s="11">
        <f>'RSF.2'!Y6/'RSF.2'!Y$17</f>
        <v>2.6475830014430018E-2</v>
      </c>
    </row>
    <row r="6" spans="2:25" x14ac:dyDescent="0.25">
      <c r="B6" s="21"/>
      <c r="C6" s="148"/>
      <c r="D6" t="s">
        <v>34</v>
      </c>
      <c r="E6" s="11">
        <v>0.13363649394395469</v>
      </c>
      <c r="F6" s="11">
        <v>0.13363650608882519</v>
      </c>
      <c r="G6" s="11">
        <v>0.13363652058574724</v>
      </c>
      <c r="H6" s="11">
        <v>0.14555637722343112</v>
      </c>
      <c r="I6" s="11">
        <v>0.14555636941715264</v>
      </c>
      <c r="J6" s="11">
        <v>0.14555637594803</v>
      </c>
      <c r="K6" s="11">
        <v>0.14555637370230107</v>
      </c>
      <c r="L6" s="11">
        <v>0.14555637527408502</v>
      </c>
      <c r="M6" s="11">
        <v>0.14555637333333335</v>
      </c>
      <c r="N6" s="11">
        <v>0.14008045030311816</v>
      </c>
      <c r="O6" s="11">
        <v>0.14008045032000979</v>
      </c>
      <c r="P6" s="11">
        <v>0.14008045030311814</v>
      </c>
      <c r="Q6" s="11">
        <f>'RSF.2'!Q7/'RSF.2'!Q$17</f>
        <v>0.14008044933382091</v>
      </c>
      <c r="R6" s="11">
        <f>'RSF.2'!R7/'RSF.2'!R$17</f>
        <v>0.14008044933382091</v>
      </c>
      <c r="S6" s="11">
        <f>'RSF.2'!S7/'RSF.2'!S$17</f>
        <v>0.14008045032380487</v>
      </c>
      <c r="T6" s="11">
        <f>'RSF.2'!T7/'RSF.2'!T$17</f>
        <v>0.12908828088070284</v>
      </c>
      <c r="U6" s="11">
        <f>'RSF.2'!U7/'RSF.2'!U$17</f>
        <v>0.129088280014902</v>
      </c>
      <c r="V6" s="11">
        <f>'RSF.2'!V7/'RSF.2'!V$17</f>
        <v>0.12908827868117603</v>
      </c>
      <c r="W6" s="11">
        <f>'RSF.2'!W7/'RSF.2'!W$17</f>
        <v>0.12908828000000003</v>
      </c>
      <c r="X6" s="11">
        <f>'RSF.2'!X7/'RSF.2'!X$17</f>
        <v>0.12908827999254907</v>
      </c>
      <c r="Y6" s="11">
        <f>'RSF.2'!Y7/'RSF.2'!Y$17</f>
        <v>0.12908828000000003</v>
      </c>
    </row>
    <row r="7" spans="2:25" x14ac:dyDescent="0.25">
      <c r="B7" s="21"/>
      <c r="C7" s="148"/>
      <c r="D7" t="s">
        <v>35</v>
      </c>
      <c r="E7" s="11">
        <v>0.30388321507919441</v>
      </c>
      <c r="F7" s="11">
        <v>0.30388323036055392</v>
      </c>
      <c r="G7" s="11">
        <v>0.30388317941094317</v>
      </c>
      <c r="H7" s="11">
        <v>0.27016910452670961</v>
      </c>
      <c r="I7" s="11">
        <v>0.27016909145380746</v>
      </c>
      <c r="J7" s="11">
        <v>0.2701690959547669</v>
      </c>
      <c r="K7" s="11">
        <v>0.27016909527700678</v>
      </c>
      <c r="L7" s="11">
        <v>0.27016909693558799</v>
      </c>
      <c r="M7" s="11">
        <v>0.27016909333333333</v>
      </c>
      <c r="N7" s="11">
        <v>0.28301799340972411</v>
      </c>
      <c r="O7" s="11">
        <v>0.28301799342824463</v>
      </c>
      <c r="P7" s="11">
        <v>0.28301799340972406</v>
      </c>
      <c r="Q7" s="11">
        <f>'RSF.2'!Q8/'RSF.2'!Q$17</f>
        <v>0.28301799565465452</v>
      </c>
      <c r="R7" s="11">
        <f>'RSF.2'!R8/'RSF.2'!R$17</f>
        <v>0.28301799565465452</v>
      </c>
      <c r="S7" s="11">
        <f>'RSF.2'!S8/'RSF.2'!S$17</f>
        <v>0.28301799340357758</v>
      </c>
      <c r="T7" s="11">
        <f>'RSF.2'!T8/'RSF.2'!T$17</f>
        <v>0.27695604880542068</v>
      </c>
      <c r="U7" s="11">
        <f>'RSF.2'!U8/'RSF.2'!U$17</f>
        <v>0.27695605001754187</v>
      </c>
      <c r="V7" s="11">
        <f>'RSF.2'!V8/'RSF.2'!V$17</f>
        <v>0.27695604715606231</v>
      </c>
      <c r="W7" s="11">
        <f>'RSF.2'!W8/'RSF.2'!W$17</f>
        <v>0.27695604998557005</v>
      </c>
      <c r="X7" s="11">
        <f>'RSF.2'!X8/'RSF.2'!X$17</f>
        <v>0.27695604996958412</v>
      </c>
      <c r="Y7" s="11">
        <f>'RSF.2'!Y8/'RSF.2'!Y$17</f>
        <v>0.27695603976911981</v>
      </c>
    </row>
    <row r="8" spans="2:25" x14ac:dyDescent="0.25">
      <c r="B8" s="21"/>
      <c r="C8" s="148"/>
      <c r="D8" t="s">
        <v>36</v>
      </c>
      <c r="E8" s="11">
        <v>0.11871765928474162</v>
      </c>
      <c r="F8" s="11">
        <v>0.11871765833930277</v>
      </c>
      <c r="G8" s="11">
        <v>0.11871765336927173</v>
      </c>
      <c r="H8" s="11">
        <v>0.10597517525384098</v>
      </c>
      <c r="I8" s="11">
        <v>0.1059751675166201</v>
      </c>
      <c r="J8" s="11">
        <v>0.10597517225035456</v>
      </c>
      <c r="K8" s="11">
        <v>0.10597517113539877</v>
      </c>
      <c r="L8" s="11">
        <v>0.10597517474633567</v>
      </c>
      <c r="M8" s="11">
        <v>0.10597518666666667</v>
      </c>
      <c r="N8" s="11">
        <v>9.7422224870031951E-2</v>
      </c>
      <c r="O8" s="11">
        <v>9.742222486029363E-2</v>
      </c>
      <c r="P8" s="11">
        <v>9.7422224870031923E-2</v>
      </c>
      <c r="Q8" s="11">
        <f>'RSF.2'!Q9/'RSF.2'!Q$17</f>
        <v>9.7422224832861976E-2</v>
      </c>
      <c r="R8" s="11">
        <f>'RSF.2'!R9/'RSF.2'!R$17</f>
        <v>9.7422224832861976E-2</v>
      </c>
      <c r="S8" s="11">
        <f>'RSF.2'!S9/'RSF.2'!S$17</f>
        <v>9.7422224871721669E-2</v>
      </c>
      <c r="T8" s="11">
        <f>'RSF.2'!T9/'RSF.2'!T$17</f>
        <v>8.3806949216023885E-2</v>
      </c>
      <c r="U8" s="11">
        <f>'RSF.2'!U9/'RSF.2'!U$17</f>
        <v>8.3806950024104709E-2</v>
      </c>
      <c r="V8" s="11">
        <f>'RSF.2'!V9/'RSF.2'!V$17</f>
        <v>8.3806949158220484E-2</v>
      </c>
      <c r="W8" s="11">
        <f>'RSF.2'!W9/'RSF.2'!W$17</f>
        <v>8.3806950014430046E-2</v>
      </c>
      <c r="X8" s="11">
        <f>'RSF.2'!X9/'RSF.2'!X$17</f>
        <v>8.3806950009592693E-2</v>
      </c>
      <c r="Y8" s="11">
        <f>'RSF.2'!Y9/'RSF.2'!Y$17</f>
        <v>8.3806950014430032E-2</v>
      </c>
    </row>
    <row r="9" spans="2:25" x14ac:dyDescent="0.25">
      <c r="B9" s="21"/>
      <c r="C9" s="148"/>
      <c r="D9" t="s">
        <v>37</v>
      </c>
      <c r="E9" s="11">
        <v>0.21751800688024073</v>
      </c>
      <c r="F9" s="11">
        <v>0.21751790271310886</v>
      </c>
      <c r="G9" s="11">
        <v>0.21751790178352154</v>
      </c>
      <c r="H9" s="11">
        <v>0.22424655551153699</v>
      </c>
      <c r="I9" s="11">
        <v>0.22424656060550538</v>
      </c>
      <c r="J9" s="11">
        <v>0.22424656437674281</v>
      </c>
      <c r="K9" s="11">
        <v>0.22424656645733648</v>
      </c>
      <c r="L9" s="11">
        <v>0.22424656298995416</v>
      </c>
      <c r="M9" s="11">
        <v>0.22424655999999998</v>
      </c>
      <c r="N9" s="11">
        <v>0.2136609148686141</v>
      </c>
      <c r="O9" s="11">
        <v>0.21366091487438318</v>
      </c>
      <c r="P9" s="11">
        <v>0.21366091486861408</v>
      </c>
      <c r="Q9" s="11">
        <f>'RSF.2'!Q10/'RSF.2'!Q$17</f>
        <v>0.21366091644642979</v>
      </c>
      <c r="R9" s="11">
        <f>'RSF.2'!R10/'RSF.2'!R$17</f>
        <v>0.21366091644642979</v>
      </c>
      <c r="S9" s="11">
        <f>'RSF.2'!S10/'RSF.2'!S$17</f>
        <v>0.21366091485058233</v>
      </c>
      <c r="T9" s="11">
        <f>'RSF.2'!T10/'RSF.2'!T$17</f>
        <v>0.20665771956209614</v>
      </c>
      <c r="U9" s="11">
        <f>'RSF.2'!U10/'RSF.2'!U$17</f>
        <v>0.20665772002385663</v>
      </c>
      <c r="V9" s="11">
        <f>'RSF.2'!V10/'RSF.2'!V$17</f>
        <v>0.20665771788869172</v>
      </c>
      <c r="W9" s="11">
        <f>'RSF.2'!W10/'RSF.2'!W$17</f>
        <v>0.20665772000000004</v>
      </c>
      <c r="X9" s="11">
        <f>'RSF.2'!X10/'RSF.2'!X$17</f>
        <v>0.20665771998807178</v>
      </c>
      <c r="Y9" s="11">
        <f>'RSF.2'!Y10/'RSF.2'!Y$17</f>
        <v>0.20665772000000004</v>
      </c>
    </row>
    <row r="10" spans="2:25" x14ac:dyDescent="0.25">
      <c r="B10" s="21"/>
      <c r="C10" s="148"/>
      <c r="D10" t="s">
        <v>38</v>
      </c>
      <c r="E10" s="11">
        <v>6.9552067655701266E-2</v>
      </c>
      <c r="F10" s="11">
        <v>6.955205460542023E-2</v>
      </c>
      <c r="G10" s="11">
        <v>6.9552052850898563E-2</v>
      </c>
      <c r="H10" s="11">
        <v>6.3787688381318236E-2</v>
      </c>
      <c r="I10" s="11">
        <v>6.3787688522679326E-2</v>
      </c>
      <c r="J10" s="11">
        <v>6.378768941404156E-2</v>
      </c>
      <c r="K10" s="11">
        <v>6.378768934600916E-2</v>
      </c>
      <c r="L10" s="11">
        <v>6.3787694183835925E-2</v>
      </c>
      <c r="M10" s="11">
        <v>6.3787693333333326E-2</v>
      </c>
      <c r="N10" s="11">
        <v>5.4315126571151506E-2</v>
      </c>
      <c r="O10" s="11">
        <v>5.4315126552038219E-2</v>
      </c>
      <c r="P10" s="11">
        <v>5.4315126571151506E-2</v>
      </c>
      <c r="Q10" s="11">
        <f>'RSF.2'!Q11/'RSF.2'!Q$17</f>
        <v>5.431512760190986E-2</v>
      </c>
      <c r="R10" s="11">
        <f>'RSF.2'!R11/'RSF.2'!R$17</f>
        <v>5.431512760190986E-2</v>
      </c>
      <c r="S10" s="11">
        <f>'RSF.2'!S11/'RSF.2'!S$17</f>
        <v>5.4315126576951506E-2</v>
      </c>
      <c r="T10" s="11">
        <f>'RSF.2'!T11/'RSF.2'!T$17</f>
        <v>4.9038973165834228E-2</v>
      </c>
      <c r="U10" s="11">
        <f>'RSF.2'!U11/'RSF.2'!U$17</f>
        <v>4.9038969991231057E-2</v>
      </c>
      <c r="V10" s="11">
        <f>'RSF.2'!V11/'RSF.2'!V$17</f>
        <v>4.9038969484565799E-2</v>
      </c>
      <c r="W10" s="11">
        <f>'RSF.2'!W11/'RSF.2'!W$17</f>
        <v>4.9038969985570009E-2</v>
      </c>
      <c r="X10" s="11">
        <f>'RSF.2'!X11/'RSF.2'!X$17</f>
        <v>4.9038969982739475E-2</v>
      </c>
      <c r="Y10" s="11">
        <f>'RSF.2'!Y11/'RSF.2'!Y$17</f>
        <v>4.9038969985569995E-2</v>
      </c>
    </row>
    <row r="11" spans="2:25" x14ac:dyDescent="0.25">
      <c r="B11" s="21"/>
      <c r="C11" s="148"/>
      <c r="D11" t="s">
        <v>39</v>
      </c>
      <c r="E11" s="11">
        <v>8.7645757184834791E-2</v>
      </c>
      <c r="F11" s="11">
        <v>8.7645795278175731E-2</v>
      </c>
      <c r="G11" s="11">
        <v>8.7645790228358722E-2</v>
      </c>
      <c r="H11" s="11">
        <v>9.733809498573992E-2</v>
      </c>
      <c r="I11" s="11">
        <v>9.733809490347195E-2</v>
      </c>
      <c r="J11" s="11">
        <v>9.7338092446131327E-2</v>
      </c>
      <c r="K11" s="11">
        <v>9.7338097822418382E-2</v>
      </c>
      <c r="L11" s="11">
        <v>9.7338094631174585E-2</v>
      </c>
      <c r="M11" s="11">
        <v>9.7338093333333334E-2</v>
      </c>
      <c r="N11" s="11">
        <v>0.10256451148721937</v>
      </c>
      <c r="O11" s="11">
        <v>0.1025645115275836</v>
      </c>
      <c r="P11" s="11">
        <v>0.10256451148721935</v>
      </c>
      <c r="Q11" s="11">
        <f>'RSF.2'!Q12/'RSF.2'!Q$17</f>
        <v>0.10256450971251219</v>
      </c>
      <c r="R11" s="11">
        <f>'RSF.2'!R12/'RSF.2'!R$17</f>
        <v>0.10256450971251219</v>
      </c>
      <c r="S11" s="11">
        <f>'RSF.2'!S12/'RSF.2'!S$17</f>
        <v>0.10256451150923149</v>
      </c>
      <c r="T11" s="11">
        <f>'RSF.2'!T12/'RSF.2'!T$17</f>
        <v>0.11172032965214665</v>
      </c>
      <c r="U11" s="11">
        <f>'RSF.2'!U12/'RSF.2'!U$17</f>
        <v>0.11172032999846701</v>
      </c>
      <c r="V11" s="11">
        <f>'RSF.2'!V12/'RSF.2'!V$17</f>
        <v>0.11172032884418481</v>
      </c>
      <c r="W11" s="11">
        <f>'RSF.2'!W12/'RSF.2'!W$17</f>
        <v>0.11172032998557004</v>
      </c>
      <c r="X11" s="11">
        <f>'RSF.2'!X12/'RSF.2'!X$17</f>
        <v>0.11172032997912153</v>
      </c>
      <c r="Y11" s="11">
        <f>'RSF.2'!Y12/'RSF.2'!Y$17</f>
        <v>0.11172032998557001</v>
      </c>
    </row>
    <row r="12" spans="2:25" x14ac:dyDescent="0.25">
      <c r="B12" s="21"/>
      <c r="C12" s="149"/>
      <c r="D12" s="15" t="s">
        <v>17</v>
      </c>
      <c r="E12" s="50">
        <v>0.98213457679352067</v>
      </c>
      <c r="F12" s="50">
        <v>0.98213448730002373</v>
      </c>
      <c r="G12" s="50">
        <v>0.98213445005004962</v>
      </c>
      <c r="H12" s="50">
        <v>0.96565625753315243</v>
      </c>
      <c r="I12" s="50">
        <v>0.96565623929365696</v>
      </c>
      <c r="J12" s="50">
        <v>0.96565625010933265</v>
      </c>
      <c r="K12" s="50">
        <v>0.9656562523244574</v>
      </c>
      <c r="L12" s="50">
        <v>0.96565625954208334</v>
      </c>
      <c r="M12" s="50">
        <v>0.96565626000000004</v>
      </c>
      <c r="N12" s="50">
        <v>0.96692530698458823</v>
      </c>
      <c r="O12" s="50">
        <v>0.96692530702629409</v>
      </c>
      <c r="P12" s="50">
        <v>0.96692530698458812</v>
      </c>
      <c r="Q12" s="50">
        <f>'RSF.2'!Q13/'RSF.2'!Q$17</f>
        <v>0.96692530889045647</v>
      </c>
      <c r="R12" s="50">
        <f>'RSF.2'!R13/'RSF.2'!R$17</f>
        <v>0.96692530889045647</v>
      </c>
      <c r="S12" s="50">
        <f>'RSF.2'!S13/'RSF.2'!S$17</f>
        <v>0.96692530695717593</v>
      </c>
      <c r="T12" s="50">
        <f>'RSF.2'!T13/'RSF.2'!T$17</f>
        <v>0.95658825136584003</v>
      </c>
      <c r="U12" s="50">
        <f>'RSF.2'!U13/'RSF.2'!U$17</f>
        <v>0.95658825009599868</v>
      </c>
      <c r="V12" s="50">
        <f>'RSF.2'!V13/'RSF.2'!V$17</f>
        <v>0.95658824021263378</v>
      </c>
      <c r="W12" s="50">
        <f>'RSF.2'!W13/'RSF.2'!W$17</f>
        <v>0.95658824998557013</v>
      </c>
      <c r="X12" s="50">
        <f>'RSF.2'!X13/'RSF.2'!X$17</f>
        <v>0.95658824993035585</v>
      </c>
      <c r="Y12" s="50">
        <f>'RSF.2'!Y13/'RSF.2'!Y$17</f>
        <v>0.95658823976911977</v>
      </c>
    </row>
    <row r="13" spans="2:25" x14ac:dyDescent="0.25">
      <c r="B13" s="21"/>
      <c r="C13" s="56" t="s">
        <v>105</v>
      </c>
      <c r="D13" s="6"/>
      <c r="E13" s="51">
        <v>1.5627463627893638E-2</v>
      </c>
      <c r="F13" s="51">
        <v>1.5627489628104108E-2</v>
      </c>
      <c r="G13" s="51">
        <v>1.5627489520117822E-2</v>
      </c>
      <c r="H13" s="51">
        <v>3.059606178913701E-2</v>
      </c>
      <c r="I13" s="51">
        <v>3.0596128606496572E-2</v>
      </c>
      <c r="J13" s="51">
        <v>3.0596131176019645E-2</v>
      </c>
      <c r="K13" s="51">
        <v>3.0596139074563218E-2</v>
      </c>
      <c r="L13" s="51">
        <v>3.059612707461503E-2</v>
      </c>
      <c r="M13" s="51">
        <v>3.0596126666666668E-2</v>
      </c>
      <c r="N13" s="51">
        <v>2.9917277949269527E-2</v>
      </c>
      <c r="O13" s="51">
        <v>2.9917277882414221E-2</v>
      </c>
      <c r="P13" s="51">
        <v>2.9917277949269523E-2</v>
      </c>
      <c r="Q13" s="51">
        <f>'RSF.2'!Q14/'RSF.2'!Q$17</f>
        <v>2.9917278969195632E-2</v>
      </c>
      <c r="R13" s="51">
        <f>'RSF.2'!R14/'RSF.2'!R$17</f>
        <v>2.9917278969195632E-2</v>
      </c>
      <c r="S13" s="51">
        <f>'RSF.2'!S14/'RSF.2'!S$17</f>
        <v>2.9917277920351096E-2</v>
      </c>
      <c r="T13" s="51">
        <f>'RSF.2'!T14/'RSF.2'!T$17</f>
        <v>3.6273811317318772E-2</v>
      </c>
      <c r="U13" s="51">
        <f>'RSF.2'!U14/'RSF.2'!U$17</f>
        <v>3.6273811317318772E-2</v>
      </c>
      <c r="V13" s="51">
        <f>'RSF.2'!V14/'RSF.2'!V$17</f>
        <v>3.6273819773710463E-2</v>
      </c>
      <c r="W13" s="51">
        <f>'RSF.2'!W14/'RSF.2'!W$17</f>
        <v>3.627380992784994E-2</v>
      </c>
      <c r="X13" s="51">
        <f>'RSF.2'!X14/'RSF.2'!X$17</f>
        <v>3.627380998347627E-2</v>
      </c>
      <c r="Y13" s="51">
        <f>'RSF.2'!Y14/'RSF.2'!Y$17</f>
        <v>3.6273820144300147E-2</v>
      </c>
    </row>
    <row r="14" spans="2:25" x14ac:dyDescent="0.25">
      <c r="B14" s="21"/>
      <c r="C14" s="55" t="s">
        <v>40</v>
      </c>
      <c r="E14" s="11">
        <v>8.1514728015480529E-4</v>
      </c>
      <c r="F14" s="11">
        <v>8.1518997731614134E-4</v>
      </c>
      <c r="G14" s="11">
        <v>8.1518359033286411E-4</v>
      </c>
      <c r="H14" s="11">
        <v>2.4142844401991302E-3</v>
      </c>
      <c r="I14" s="11">
        <v>2.4142916079600541E-3</v>
      </c>
      <c r="J14" s="11">
        <v>2.4142937519853139E-3</v>
      </c>
      <c r="K14" s="11">
        <v>2.4142885493068718E-3</v>
      </c>
      <c r="L14" s="11">
        <v>2.414286698857156E-3</v>
      </c>
      <c r="M14" s="11">
        <v>2.4142866666666666E-3</v>
      </c>
      <c r="N14" s="11">
        <v>8.7921014976643987E-4</v>
      </c>
      <c r="O14" s="11">
        <v>8.7921012131869246E-4</v>
      </c>
      <c r="P14" s="11">
        <v>8.7921014976643987E-4</v>
      </c>
      <c r="Q14" s="11">
        <f>'RSF.2'!Q15/'RSF.2'!Q$17</f>
        <v>8.7921212654067961E-4</v>
      </c>
      <c r="R14" s="11">
        <f>'RSF.2'!R15/'RSF.2'!R$17</f>
        <v>8.7921212654067961E-4</v>
      </c>
      <c r="S14" s="11">
        <f>'RSF.2'!S15/'RSF.2'!S$17</f>
        <v>8.7921015867941071E-4</v>
      </c>
      <c r="T14" s="11">
        <f>'RSF.2'!T15/'RSF.2'!T$17</f>
        <v>1.8899800290782082E-3</v>
      </c>
      <c r="U14" s="11">
        <f>'RSF.2'!U15/'RSF.2'!U$17</f>
        <v>1.8899800290782082E-3</v>
      </c>
      <c r="V14" s="11">
        <f>'RSF.2'!V15/'RSF.2'!V$17</f>
        <v>1.8899800095511421E-3</v>
      </c>
      <c r="W14" s="11">
        <f>'RSF.2'!W15/'RSF.2'!W$17</f>
        <v>1.8899800288600295E-3</v>
      </c>
      <c r="X14" s="11">
        <f>'RSF.2'!X15/'RSF.2'!X$17</f>
        <v>1.8899800287509397E-3</v>
      </c>
      <c r="Y14" s="11">
        <f>'RSF.2'!Y15/'RSF.2'!Y$17</f>
        <v>1.8899800288600293E-3</v>
      </c>
    </row>
    <row r="15" spans="2:25" x14ac:dyDescent="0.25">
      <c r="B15" s="21"/>
      <c r="C15" s="56" t="s">
        <v>41</v>
      </c>
      <c r="D15" s="6"/>
      <c r="E15" s="51">
        <v>1.4229018848993047E-3</v>
      </c>
      <c r="F15" s="51">
        <v>1.4228696573543457E-3</v>
      </c>
      <c r="G15" s="51">
        <v>1.4228768394996868E-3</v>
      </c>
      <c r="H15" s="51">
        <v>1.3333316099311912E-3</v>
      </c>
      <c r="I15" s="51">
        <v>1.3333404918864471E-3</v>
      </c>
      <c r="J15" s="51">
        <v>1.3333249626624665E-3</v>
      </c>
      <c r="K15" s="51">
        <v>1.3333200516725946E-3</v>
      </c>
      <c r="L15" s="51">
        <v>1.3333266844443559E-3</v>
      </c>
      <c r="M15" s="51">
        <v>1.3333266666666667E-3</v>
      </c>
      <c r="N15" s="51">
        <v>2.2782049163759324E-3</v>
      </c>
      <c r="O15" s="51">
        <v>2.2782049699731164E-3</v>
      </c>
      <c r="P15" s="51">
        <v>2.278204916375932E-3</v>
      </c>
      <c r="Q15" s="51">
        <f>'RSF.2'!Q16/'RSF.2'!Q$17</f>
        <v>2.2782000138072728E-3</v>
      </c>
      <c r="R15" s="51">
        <f>'RSF.2'!R16/'RSF.2'!R$17</f>
        <v>2.2782000138072728E-3</v>
      </c>
      <c r="S15" s="51">
        <f>'RSF.2'!S16/'RSF.2'!S$17</f>
        <v>2.2782049637934659E-3</v>
      </c>
      <c r="T15" s="51">
        <f>'RSF.2'!T16/'RSF.2'!T$17</f>
        <v>5.2479572877631121E-3</v>
      </c>
      <c r="U15" s="51">
        <f>'RSF.2'!U16/'RSF.2'!U$17</f>
        <v>5.2479572877631121E-3</v>
      </c>
      <c r="V15" s="51">
        <f>'RSF.2'!V16/'RSF.2'!V$17</f>
        <v>5.2479600041045356E-3</v>
      </c>
      <c r="W15" s="51">
        <f>'RSF.2'!W16/'RSF.2'!W$17</f>
        <v>5.2479600577200591E-3</v>
      </c>
      <c r="X15" s="51">
        <f>'RSF.2'!X16/'RSF.2'!X$17</f>
        <v>5.2479600574171469E-3</v>
      </c>
      <c r="Y15" s="51">
        <f>'RSF.2'!Y16/'RSF.2'!Y$17</f>
        <v>5.2479600577200582E-3</v>
      </c>
    </row>
    <row r="16" spans="2:25" x14ac:dyDescent="0.25">
      <c r="B16" s="21"/>
      <c r="C16" s="71" t="s">
        <v>17</v>
      </c>
      <c r="D16" s="78"/>
      <c r="E16" s="79">
        <v>1</v>
      </c>
      <c r="F16" s="79">
        <v>1</v>
      </c>
      <c r="G16" s="79">
        <v>1</v>
      </c>
      <c r="H16" s="79">
        <v>1</v>
      </c>
      <c r="I16" s="79">
        <v>1</v>
      </c>
      <c r="J16" s="79">
        <v>1</v>
      </c>
      <c r="K16" s="79">
        <v>1</v>
      </c>
      <c r="L16" s="79">
        <v>1</v>
      </c>
      <c r="M16" s="79">
        <v>1</v>
      </c>
      <c r="N16" s="79">
        <v>1</v>
      </c>
      <c r="O16" s="79">
        <v>1</v>
      </c>
      <c r="P16" s="79">
        <v>1</v>
      </c>
      <c r="Q16" s="79">
        <f>'RSF.2'!Q17/'RSF.2'!Q$17</f>
        <v>1</v>
      </c>
      <c r="R16" s="79">
        <f>'RSF.2'!R17/'RSF.2'!R$17</f>
        <v>1</v>
      </c>
      <c r="S16" s="79">
        <f>'RSF.2'!S17/'RSF.2'!S$17</f>
        <v>1</v>
      </c>
      <c r="T16" s="79">
        <f>'RSF.2'!T17/'RSF.2'!T$17</f>
        <v>1</v>
      </c>
      <c r="U16" s="79">
        <f>'RSF.2'!U17/'RSF.2'!U$17</f>
        <v>1</v>
      </c>
      <c r="V16" s="79">
        <f>'RSF.2'!V17/'RSF.2'!V$17</f>
        <v>1</v>
      </c>
      <c r="W16" s="79">
        <f>'RSF.2'!W17/'RSF.2'!W$17</f>
        <v>1</v>
      </c>
      <c r="X16" s="79">
        <f>'RSF.2'!X17/'RSF.2'!X$17</f>
        <v>1</v>
      </c>
      <c r="Y16" s="79">
        <f>'RSF.2'!Y17/'RSF.2'!Y$17</f>
        <v>1</v>
      </c>
    </row>
    <row r="17" spans="2:25" x14ac:dyDescent="0.25">
      <c r="B17" s="66" t="s">
        <v>42</v>
      </c>
      <c r="C17" s="147" t="s">
        <v>31</v>
      </c>
      <c r="D17" s="15" t="s">
        <v>32</v>
      </c>
      <c r="E17" s="50">
        <v>1.5970973984089445E-2</v>
      </c>
      <c r="F17" s="50">
        <v>1.3777756889862406E-2</v>
      </c>
      <c r="G17" s="50">
        <v>1.7053588969732011E-2</v>
      </c>
      <c r="H17" s="50">
        <v>3.1223380505714816E-2</v>
      </c>
      <c r="I17" s="50">
        <v>3.5083077777188006E-2</v>
      </c>
      <c r="J17" s="50">
        <v>2.9288187086645875E-2</v>
      </c>
      <c r="K17" s="50">
        <v>4.4005518450026995E-2</v>
      </c>
      <c r="L17" s="50">
        <v>5.2754558311854133E-2</v>
      </c>
      <c r="M17" s="50">
        <v>5.1085123834524869E-2</v>
      </c>
      <c r="N17" s="50">
        <v>4.9363043492947775E-2</v>
      </c>
      <c r="O17" s="50">
        <v>5.9829913599999986E-2</v>
      </c>
      <c r="P17" s="50">
        <v>6.2419161170371183E-2</v>
      </c>
      <c r="Q17" s="50">
        <f>'RSF.2'!Q18/'RSF.2'!Q$30</f>
        <v>6.6196505784046594E-2</v>
      </c>
      <c r="R17" s="50">
        <f>'RSF.2'!R18/'RSF.2'!R$30</f>
        <v>6.872341516595773E-2</v>
      </c>
      <c r="S17" s="50">
        <f>'RSF.2'!S18/'RSF.2'!S$30</f>
        <v>6.8447500063492067E-2</v>
      </c>
      <c r="T17" s="50">
        <f>'RSF.2'!T18/'RSF.2'!T$30</f>
        <v>7.3391510685859876E-2</v>
      </c>
      <c r="U17" s="50">
        <f>'RSF.2'!U18/'RSF.2'!U$30</f>
        <v>8.5292420897462418E-2</v>
      </c>
      <c r="V17" s="50">
        <f>'RSF.2'!V18/'RSF.2'!V$30</f>
        <v>8.7201159980889509E-2</v>
      </c>
      <c r="W17" s="50">
        <f>'RSF.2'!W18/'RSF.2'!W$30</f>
        <v>8.5261079317911395E-2</v>
      </c>
      <c r="X17" s="50">
        <f>'RSF.2'!X18/'RSF.2'!X$30</f>
        <v>8.5963980052575995E-2</v>
      </c>
      <c r="Y17" s="50">
        <f>'RSF.2'!Y18/'RSF.2'!Y$30</f>
        <v>8.8206886106438995E-2</v>
      </c>
    </row>
    <row r="18" spans="2:25" x14ac:dyDescent="0.25">
      <c r="B18" s="21"/>
      <c r="C18" s="148"/>
      <c r="D18" t="s">
        <v>33</v>
      </c>
      <c r="E18" s="31">
        <v>3.6575575145130081E-2</v>
      </c>
      <c r="F18" s="31">
        <v>3.3242971823860018E-2</v>
      </c>
      <c r="G18" s="31">
        <v>3.4327917685335101E-2</v>
      </c>
      <c r="H18" s="31">
        <v>2.4977971527815571E-2</v>
      </c>
      <c r="I18" s="31">
        <v>3.4480559147786485E-2</v>
      </c>
      <c r="J18" s="31">
        <v>3.5380886344301837E-2</v>
      </c>
      <c r="K18" s="31">
        <v>2.9561664390515389E-2</v>
      </c>
      <c r="L18" s="31">
        <v>2.8885311075670043E-2</v>
      </c>
      <c r="M18" s="31">
        <v>3.1335053006757943E-2</v>
      </c>
      <c r="N18" s="31">
        <v>3.2229545632222266E-2</v>
      </c>
      <c r="O18" s="31">
        <v>3.091291752727272E-2</v>
      </c>
      <c r="P18" s="31">
        <v>3.2934684258063028E-2</v>
      </c>
      <c r="Q18" s="31">
        <f>'RSF.2'!Q19/'RSF.2'!Q$30</f>
        <v>3.0351226261983659E-2</v>
      </c>
      <c r="R18" s="31">
        <f>'RSF.2'!R19/'RSF.2'!R$30</f>
        <v>2.6302014034720371E-2</v>
      </c>
      <c r="S18" s="31">
        <f>'RSF.2'!S19/'RSF.2'!S$30</f>
        <v>2.3926010031746034E-2</v>
      </c>
      <c r="T18" s="31">
        <f>'RSF.2'!T19/'RSF.2'!T$30</f>
        <v>2.4052420298671294E-2</v>
      </c>
      <c r="U18" s="31">
        <f>'RSF.2'!U19/'RSF.2'!U$30</f>
        <v>2.5683710219383583E-2</v>
      </c>
      <c r="V18" s="31">
        <f>'RSF.2'!V19/'RSF.2'!V$30</f>
        <v>2.713063997146508E-2</v>
      </c>
      <c r="W18" s="31">
        <f>'RSF.2'!W19/'RSF.2'!W$30</f>
        <v>3.0791709721920295E-2</v>
      </c>
      <c r="X18" s="31">
        <f>'RSF.2'!X19/'RSF.2'!X$30</f>
        <v>3.082046005957835E-2</v>
      </c>
      <c r="Y18" s="31">
        <f>'RSF.2'!Y19/'RSF.2'!Y$30</f>
        <v>2.5877312384238394E-2</v>
      </c>
    </row>
    <row r="19" spans="2:25" x14ac:dyDescent="0.25">
      <c r="B19" s="21"/>
      <c r="C19" s="148"/>
      <c r="D19" t="s">
        <v>34</v>
      </c>
      <c r="E19" s="31">
        <v>0.17033304665663299</v>
      </c>
      <c r="F19" s="31">
        <v>0.16455050608700469</v>
      </c>
      <c r="G19" s="31">
        <v>0.15496422296919107</v>
      </c>
      <c r="H19" s="31">
        <v>0.17406635330433481</v>
      </c>
      <c r="I19" s="31">
        <v>0.17195619913691373</v>
      </c>
      <c r="J19" s="31">
        <v>0.16682649805875208</v>
      </c>
      <c r="K19" s="31">
        <v>0.13687050628810629</v>
      </c>
      <c r="L19" s="31">
        <v>0.12955682785418149</v>
      </c>
      <c r="M19" s="31">
        <v>0.12218877430294291</v>
      </c>
      <c r="N19" s="31">
        <v>0.11075775577430302</v>
      </c>
      <c r="O19" s="31">
        <v>0.11547882225454544</v>
      </c>
      <c r="P19" s="31">
        <v>0.12077839409269851</v>
      </c>
      <c r="Q19" s="31">
        <f>'RSF.2'!Q20/'RSF.2'!Q$30</f>
        <v>0.12374007835013233</v>
      </c>
      <c r="R19" s="31">
        <f>'RSF.2'!R20/'RSF.2'!R$30</f>
        <v>0.1176395764703887</v>
      </c>
      <c r="S19" s="31">
        <f>'RSF.2'!S20/'RSF.2'!S$30</f>
        <v>0.11504626996825397</v>
      </c>
      <c r="T19" s="31">
        <f>'RSF.2'!T20/'RSF.2'!T$30</f>
        <v>0.10893686112865253</v>
      </c>
      <c r="U19" s="31">
        <f>'RSF.2'!U20/'RSF.2'!U$30</f>
        <v>0.10593707100408313</v>
      </c>
      <c r="V19" s="31">
        <f>'RSF.2'!V20/'RSF.2'!V$30</f>
        <v>0.1088596199458427</v>
      </c>
      <c r="W19" s="31">
        <f>'RSF.2'!W20/'RSF.2'!W$30</f>
        <v>0.10561900918679397</v>
      </c>
      <c r="X19" s="31">
        <f>'RSF.2'!X20/'RSF.2'!X$30</f>
        <v>0.11688482995341143</v>
      </c>
      <c r="Y19" s="31">
        <f>'RSF.2'!Y20/'RSF.2'!Y$30</f>
        <v>0.12150471480907998</v>
      </c>
    </row>
    <row r="20" spans="2:25" x14ac:dyDescent="0.25">
      <c r="B20" s="21"/>
      <c r="C20" s="148"/>
      <c r="D20" t="s">
        <v>35</v>
      </c>
      <c r="E20" s="31">
        <v>0.21304558159535583</v>
      </c>
      <c r="F20" s="31">
        <v>0.25650876667270239</v>
      </c>
      <c r="G20" s="31">
        <v>0.29794737627451939</v>
      </c>
      <c r="H20" s="31">
        <v>0.33995106826190541</v>
      </c>
      <c r="I20" s="31">
        <v>0.32707276751514613</v>
      </c>
      <c r="J20" s="31">
        <v>0.30087603826507492</v>
      </c>
      <c r="K20" s="31">
        <v>0.30212845014140566</v>
      </c>
      <c r="L20" s="31">
        <v>0.31501366991956259</v>
      </c>
      <c r="M20" s="31">
        <v>0.32034841955928861</v>
      </c>
      <c r="N20" s="31">
        <v>0.32961618532592196</v>
      </c>
      <c r="O20" s="31">
        <v>0.31837423447272722</v>
      </c>
      <c r="P20" s="31">
        <v>0.30175819119384278</v>
      </c>
      <c r="Q20" s="31">
        <f>'RSF.2'!Q21/'RSF.2'!Q$30</f>
        <v>0.29455480940593592</v>
      </c>
      <c r="R20" s="31">
        <f>'RSF.2'!R21/'RSF.2'!R$30</f>
        <v>0.30012835467008947</v>
      </c>
      <c r="S20" s="31">
        <f>'RSF.2'!S21/'RSF.2'!S$30</f>
        <v>0.29916474958730155</v>
      </c>
      <c r="T20" s="31">
        <f>'RSF.2'!T21/'RSF.2'!T$30</f>
        <v>0.30421598303804842</v>
      </c>
      <c r="U20" s="31">
        <f>'RSF.2'!U21/'RSF.2'!U$30</f>
        <v>0.31297192318715411</v>
      </c>
      <c r="V20" s="31">
        <f>'RSF.2'!V21/'RSF.2'!V$30</f>
        <v>0.3084812003434339</v>
      </c>
      <c r="W20" s="31">
        <f>'RSF.2'!W21/'RSF.2'!W$30</f>
        <v>0.30273370538765421</v>
      </c>
      <c r="X20" s="31">
        <f>'RSF.2'!X21/'RSF.2'!X$30</f>
        <v>0.29049591996311158</v>
      </c>
      <c r="Y20" s="31">
        <f>'RSF.2'!Y21/'RSF.2'!Y$30</f>
        <v>0.31564205667500228</v>
      </c>
    </row>
    <row r="21" spans="2:25" x14ac:dyDescent="0.25">
      <c r="B21" s="21"/>
      <c r="C21" s="148"/>
      <c r="D21" t="s">
        <v>36</v>
      </c>
      <c r="E21" s="31">
        <v>0.14758417544614061</v>
      </c>
      <c r="F21" s="31">
        <v>0.17073396337917496</v>
      </c>
      <c r="G21" s="31">
        <v>0.15353860117406773</v>
      </c>
      <c r="H21" s="31">
        <v>0.11145157351063109</v>
      </c>
      <c r="I21" s="31">
        <v>0.10281111702298677</v>
      </c>
      <c r="J21" s="31">
        <v>0.11909388732118983</v>
      </c>
      <c r="K21" s="31">
        <v>0.1380697122368181</v>
      </c>
      <c r="L21" s="31">
        <v>0.1316962997857184</v>
      </c>
      <c r="M21" s="31">
        <v>0.11609281143260936</v>
      </c>
      <c r="N21" s="31">
        <v>9.9185502543675377E-2</v>
      </c>
      <c r="O21" s="31">
        <v>0.1001682125090909</v>
      </c>
      <c r="P21" s="31">
        <v>0.11167322861851035</v>
      </c>
      <c r="Q21" s="31">
        <f>'RSF.2'!Q22/'RSF.2'!Q$30</f>
        <v>0.1150278117996292</v>
      </c>
      <c r="R21" s="31">
        <f>'RSF.2'!R22/'RSF.2'!R$30</f>
        <v>0.11401522970707278</v>
      </c>
      <c r="S21" s="31">
        <f>'RSF.2'!S22/'RSF.2'!S$30</f>
        <v>0.11578090006349208</v>
      </c>
      <c r="T21" s="31">
        <f>'RSF.2'!T22/'RSF.2'!T$30</f>
        <v>0.11326584110748826</v>
      </c>
      <c r="U21" s="31">
        <f>'RSF.2'!U22/'RSF.2'!U$30</f>
        <v>0.10695927101407797</v>
      </c>
      <c r="V21" s="31">
        <f>'RSF.2'!V22/'RSF.2'!V$30</f>
        <v>0.10793914998717331</v>
      </c>
      <c r="W21" s="31">
        <f>'RSF.2'!W22/'RSF.2'!W$30</f>
        <v>0.10236644921281444</v>
      </c>
      <c r="X21" s="31">
        <f>'RSF.2'!X22/'RSF.2'!X$30</f>
        <v>9.8903839987440775E-2</v>
      </c>
      <c r="Y21" s="31">
        <f>'RSF.2'!Y22/'RSF.2'!Y$30</f>
        <v>0.10448004979104514</v>
      </c>
    </row>
    <row r="22" spans="2:25" x14ac:dyDescent="0.25">
      <c r="B22" s="21"/>
      <c r="C22" s="148"/>
      <c r="D22" t="s">
        <v>37</v>
      </c>
      <c r="E22" s="31">
        <v>0.21618211137389809</v>
      </c>
      <c r="F22" s="31">
        <v>0.18044831807384612</v>
      </c>
      <c r="G22" s="31">
        <v>0.1581098299660898</v>
      </c>
      <c r="H22" s="31">
        <v>0.13958688667885399</v>
      </c>
      <c r="I22" s="31">
        <v>0.17028646934201699</v>
      </c>
      <c r="J22" s="31">
        <v>0.17563892039622364</v>
      </c>
      <c r="K22" s="31">
        <v>0.17170089347972073</v>
      </c>
      <c r="L22" s="31">
        <v>0.16964949857121606</v>
      </c>
      <c r="M22" s="31">
        <v>0.16904227064801855</v>
      </c>
      <c r="N22" s="31">
        <v>0.16869333915002335</v>
      </c>
      <c r="O22" s="31">
        <v>0.16499676916363634</v>
      </c>
      <c r="P22" s="31">
        <v>0.16476040813904241</v>
      </c>
      <c r="Q22" s="31">
        <f>'RSF.2'!Q23/'RSF.2'!Q$30</f>
        <v>0.16015765119789804</v>
      </c>
      <c r="R22" s="31">
        <f>'RSF.2'!R23/'RSF.2'!R$30</f>
        <v>0.15984033759574234</v>
      </c>
      <c r="S22" s="31">
        <f>'RSF.2'!S23/'RSF.2'!S$30</f>
        <v>0.15600093003174603</v>
      </c>
      <c r="T22" s="31">
        <f>'RSF.2'!T23/'RSF.2'!T$30</f>
        <v>0.15261386155571655</v>
      </c>
      <c r="U22" s="31">
        <f>'RSF.2'!U23/'RSF.2'!U$30</f>
        <v>0.15776973157438343</v>
      </c>
      <c r="V22" s="31">
        <f>'RSF.2'!V23/'RSF.2'!V$30</f>
        <v>0.15807020000485633</v>
      </c>
      <c r="W22" s="31">
        <f>'RSF.2'!W23/'RSF.2'!W$30</f>
        <v>0.15296539877627682</v>
      </c>
      <c r="X22" s="31">
        <f>'RSF.2'!X23/'RSF.2'!X$30</f>
        <v>0.15626695998015655</v>
      </c>
      <c r="Y22" s="31">
        <f>'RSF.2'!Y23/'RSF.2'!Y$30</f>
        <v>0.14911576141576077</v>
      </c>
    </row>
    <row r="23" spans="2:25" x14ac:dyDescent="0.25">
      <c r="B23" s="21"/>
      <c r="C23" s="148"/>
      <c r="D23" t="s">
        <v>38</v>
      </c>
      <c r="E23" s="31">
        <v>9.4396688884110944E-2</v>
      </c>
      <c r="F23" s="31">
        <v>8.2181564296651313E-2</v>
      </c>
      <c r="G23" s="31">
        <v>8.364468092673423E-2</v>
      </c>
      <c r="H23" s="31">
        <v>7.1610589929532731E-2</v>
      </c>
      <c r="I23" s="31">
        <v>7.7446384665477846E-2</v>
      </c>
      <c r="J23" s="31">
        <v>7.1899941811082668E-2</v>
      </c>
      <c r="K23" s="31">
        <v>6.8374597559678868E-2</v>
      </c>
      <c r="L23" s="31">
        <v>6.3664045962750535E-2</v>
      </c>
      <c r="M23" s="31">
        <v>6.6204597279152358E-2</v>
      </c>
      <c r="N23" s="31">
        <v>6.7264807706599164E-2</v>
      </c>
      <c r="O23" s="31">
        <v>6.3240128436363618E-2</v>
      </c>
      <c r="P23" s="31">
        <v>5.7168244759855096E-2</v>
      </c>
      <c r="Q23" s="31">
        <f>'RSF.2'!Q24/'RSF.2'!Q$30</f>
        <v>5.5336425928847667E-2</v>
      </c>
      <c r="R23" s="31">
        <f>'RSF.2'!R24/'RSF.2'!R$30</f>
        <v>5.6631614843509731E-2</v>
      </c>
      <c r="S23" s="31">
        <f>'RSF.2'!S24/'RSF.2'!S$30</f>
        <v>5.7616599999999997E-2</v>
      </c>
      <c r="T23" s="31">
        <f>'RSF.2'!T24/'RSF.2'!T$30</f>
        <v>5.3673100588295726E-2</v>
      </c>
      <c r="U23" s="31">
        <f>'RSF.2'!U24/'RSF.2'!U$30</f>
        <v>5.2062490540801497E-2</v>
      </c>
      <c r="V23" s="31">
        <f>'RSF.2'!V24/'RSF.2'!V$30</f>
        <v>4.6591760022790564E-2</v>
      </c>
      <c r="W23" s="31">
        <f>'RSF.2'!W24/'RSF.2'!W$30</f>
        <v>5.3303889605314923E-2</v>
      </c>
      <c r="X23" s="31">
        <f>'RSF.2'!X24/'RSF.2'!X$30</f>
        <v>5.4197429961371751E-2</v>
      </c>
      <c r="Y23" s="31">
        <f>'RSF.2'!Y24/'RSF.2'!Y$30</f>
        <v>3.9590201909789242E-2</v>
      </c>
    </row>
    <row r="24" spans="2:25" x14ac:dyDescent="0.25">
      <c r="B24" s="21"/>
      <c r="C24" s="148"/>
      <c r="D24" t="s">
        <v>39</v>
      </c>
      <c r="E24" s="31">
        <v>9.7255643947538162E-2</v>
      </c>
      <c r="F24" s="31">
        <v>9.0734795773877858E-2</v>
      </c>
      <c r="G24" s="31">
        <v>9.1739084045542721E-2</v>
      </c>
      <c r="H24" s="31">
        <v>9.468884020837974E-2</v>
      </c>
      <c r="I24" s="31">
        <v>6.3673254979550384E-2</v>
      </c>
      <c r="J24" s="31">
        <v>8.2219369788164617E-2</v>
      </c>
      <c r="K24" s="31">
        <v>9.1650980038544022E-2</v>
      </c>
      <c r="L24" s="31">
        <v>8.870154916155043E-2</v>
      </c>
      <c r="M24" s="31">
        <v>9.6556019723543107E-2</v>
      </c>
      <c r="N24" s="31">
        <v>0.11507105016026409</v>
      </c>
      <c r="O24" s="31">
        <v>0.12031482167272724</v>
      </c>
      <c r="P24" s="31">
        <v>0.11901752012688686</v>
      </c>
      <c r="Q24" s="31">
        <f>'RSF.2'!Q25/'RSF.2'!Q$30</f>
        <v>0.1258605716551924</v>
      </c>
      <c r="R24" s="31">
        <f>'RSF.2'!R25/'RSF.2'!R$30</f>
        <v>0.12425425664678018</v>
      </c>
      <c r="S24" s="31">
        <f>'RSF.2'!S25/'RSF.2'!S$30</f>
        <v>0.13276426006349207</v>
      </c>
      <c r="T24" s="31">
        <f>'RSF.2'!T25/'RSF.2'!T$30</f>
        <v>0.11900315113184039</v>
      </c>
      <c r="U24" s="31">
        <f>'RSF.2'!U25/'RSF.2'!U$30</f>
        <v>0.11692010120671087</v>
      </c>
      <c r="V24" s="31">
        <f>'RSF.2'!V25/'RSF.2'!V$30</f>
        <v>0.11484567994700373</v>
      </c>
      <c r="W24" s="31">
        <f>'RSF.2'!W25/'RSF.2'!W$30</f>
        <v>0.12150628905969575</v>
      </c>
      <c r="X24" s="31">
        <f>'RSF.2'!X25/'RSF.2'!X$30</f>
        <v>0.1175862399850684</v>
      </c>
      <c r="Y24" s="31">
        <f>'RSF.2'!Y25/'RSF.2'!Y$30</f>
        <v>0.12180558261864199</v>
      </c>
    </row>
    <row r="25" spans="2:25" x14ac:dyDescent="0.25">
      <c r="B25" s="21"/>
      <c r="C25" s="149"/>
      <c r="D25" s="15" t="s">
        <v>17</v>
      </c>
      <c r="E25" s="50">
        <v>0.99134379703289621</v>
      </c>
      <c r="F25" s="50">
        <v>0.99217864299697967</v>
      </c>
      <c r="G25" s="50">
        <v>0.99132530201121205</v>
      </c>
      <c r="H25" s="50">
        <v>0.98755666392716812</v>
      </c>
      <c r="I25" s="50">
        <v>0.98280982958706642</v>
      </c>
      <c r="J25" s="50">
        <v>0.98122372907143551</v>
      </c>
      <c r="K25" s="50">
        <v>0.98236232258481604</v>
      </c>
      <c r="L25" s="50">
        <v>0.97992176064250358</v>
      </c>
      <c r="M25" s="50">
        <v>0.97285306978683772</v>
      </c>
      <c r="N25" s="50">
        <v>0.972181229785957</v>
      </c>
      <c r="O25" s="50">
        <v>0.9733158196363636</v>
      </c>
      <c r="P25" s="50">
        <v>0.97050983235927024</v>
      </c>
      <c r="Q25" s="50">
        <f>'RSF.2'!Q26/'RSF.2'!Q$30</f>
        <v>0.97122508038366584</v>
      </c>
      <c r="R25" s="50">
        <f>'RSF.2'!R26/'RSF.2'!R$30</f>
        <v>0.96753479913426133</v>
      </c>
      <c r="S25" s="50">
        <f>'RSF.2'!S26/'RSF.2'!S$30</f>
        <v>0.96874721980952383</v>
      </c>
      <c r="T25" s="50">
        <f>'RSF.2'!T26/'RSF.2'!T$30</f>
        <v>0.94915272953457286</v>
      </c>
      <c r="U25" s="50">
        <f>'RSF.2'!U26/'RSF.2'!U$30</f>
        <v>0.96359671964405702</v>
      </c>
      <c r="V25" s="50">
        <f>'RSF.2'!V26/'RSF.2'!V$30</f>
        <v>0.95911941020345504</v>
      </c>
      <c r="W25" s="50">
        <f>'RSF.2'!W26/'RSF.2'!W$30</f>
        <v>0.95454753026838168</v>
      </c>
      <c r="X25" s="50">
        <f>'RSF.2'!X26/'RSF.2'!X$30</f>
        <v>0.95111965994271486</v>
      </c>
      <c r="Y25" s="50">
        <f>'RSF.2'!Y26/'RSF.2'!Y$30</f>
        <v>0.96622256570999676</v>
      </c>
    </row>
    <row r="26" spans="2:25" x14ac:dyDescent="0.25">
      <c r="B26" s="21"/>
      <c r="C26" s="56" t="s">
        <v>105</v>
      </c>
      <c r="D26" s="6"/>
      <c r="E26" s="51">
        <v>6.7826273919587184E-3</v>
      </c>
      <c r="F26" s="51">
        <v>5.5728270785947017E-3</v>
      </c>
      <c r="G26" s="51">
        <v>5.9778869169442427E-3</v>
      </c>
      <c r="H26" s="51">
        <v>8.3612900934237552E-3</v>
      </c>
      <c r="I26" s="51">
        <v>1.1690387823149264E-2</v>
      </c>
      <c r="J26" s="51">
        <v>1.3041564491644076E-2</v>
      </c>
      <c r="K26" s="51">
        <v>1.3590131310019004E-2</v>
      </c>
      <c r="L26" s="51">
        <v>1.6914207458745358E-2</v>
      </c>
      <c r="M26" s="51">
        <v>2.1820257696351979E-2</v>
      </c>
      <c r="N26" s="51">
        <v>2.4199424958425683E-2</v>
      </c>
      <c r="O26" s="51">
        <v>2.2432460945454539E-2</v>
      </c>
      <c r="P26" s="51">
        <v>2.3604328530629447E-2</v>
      </c>
      <c r="Q26" s="51">
        <f>'RSF.2'!Q27/'RSF.2'!Q$30</f>
        <v>2.1521853046375296E-2</v>
      </c>
      <c r="R26" s="51">
        <f>'RSF.2'!R27/'RSF.2'!R$30</f>
        <v>2.6254240700113084E-2</v>
      </c>
      <c r="S26" s="51">
        <f>'RSF.2'!S27/'RSF.2'!S$30</f>
        <v>2.4311330031746028E-2</v>
      </c>
      <c r="T26" s="51">
        <f>'RSF.2'!T27/'RSF.2'!T$30</f>
        <v>4.4150180368198601E-2</v>
      </c>
      <c r="U26" s="51">
        <f>'RSF.2'!U27/'RSF.2'!U$30</f>
        <v>2.6938210295141873E-2</v>
      </c>
      <c r="V26" s="51">
        <f>'RSF.2'!V27/'RSF.2'!V$30</f>
        <v>3.2942169815713282E-2</v>
      </c>
      <c r="W26" s="51">
        <f>'RSF.2'!W27/'RSF.2'!W$30</f>
        <v>3.5935499776008066E-2</v>
      </c>
      <c r="X26" s="51">
        <f>'RSF.2'!X27/'RSF.2'!X$30</f>
        <v>3.2873849900587448E-2</v>
      </c>
      <c r="Y26" s="51">
        <f>'RSF.2'!Y27/'RSF.2'!Y$30</f>
        <v>2.1699928891644443E-2</v>
      </c>
    </row>
    <row r="27" spans="2:25" x14ac:dyDescent="0.25">
      <c r="B27" s="21"/>
      <c r="C27" s="55" t="s">
        <v>40</v>
      </c>
      <c r="E27" s="31">
        <v>0</v>
      </c>
      <c r="F27" s="31">
        <v>7.0542115276095527E-4</v>
      </c>
      <c r="G27" s="31">
        <v>9.3102434134711347E-4</v>
      </c>
      <c r="H27" s="31">
        <v>6.2800558234939619E-4</v>
      </c>
      <c r="I27" s="31">
        <v>1.2751072020056372E-3</v>
      </c>
      <c r="J27" s="31">
        <v>1.0942580180629167E-3</v>
      </c>
      <c r="K27" s="31">
        <v>9.5645559520762477E-4</v>
      </c>
      <c r="L27" s="31">
        <v>7.5913597570764877E-4</v>
      </c>
      <c r="M27" s="31">
        <v>1.8728241020259315E-3</v>
      </c>
      <c r="N27" s="31">
        <v>1.626292468190774E-3</v>
      </c>
      <c r="O27" s="31">
        <v>2.9434980363636353E-3</v>
      </c>
      <c r="P27" s="31">
        <v>4.410314526559835E-3</v>
      </c>
      <c r="Q27" s="31">
        <f>'RSF.2'!Q28/'RSF.2'!Q$30</f>
        <v>5.2192399304101349E-3</v>
      </c>
      <c r="R27" s="31">
        <f>'RSF.2'!R28/'RSF.2'!R$30</f>
        <v>4.5942001225120028E-3</v>
      </c>
      <c r="S27" s="31">
        <f>'RSF.2'!S28/'RSF.2'!S$30</f>
        <v>4.7039400634920642E-3</v>
      </c>
      <c r="T27" s="31">
        <f>'RSF.2'!T28/'RSF.2'!T$30</f>
        <v>4.5960700131933213E-3</v>
      </c>
      <c r="U27" s="31">
        <f>'RSF.2'!U28/'RSF.2'!U$30</f>
        <v>6.1212800598525168E-3</v>
      </c>
      <c r="V27" s="31">
        <f>'RSF.2'!V28/'RSF.2'!V$30</f>
        <v>4.656230046754176E-3</v>
      </c>
      <c r="W27" s="31">
        <f>'RSF.2'!W28/'RSF.2'!W$30</f>
        <v>4.9953199600374408E-3</v>
      </c>
      <c r="X27" s="31">
        <f>'RSF.2'!X28/'RSF.2'!X$30</f>
        <v>9.2687400623150777E-3</v>
      </c>
      <c r="Y27" s="31">
        <f>'RSF.2'!Y28/'RSF.2'!Y$30</f>
        <v>7.3955554295105485E-3</v>
      </c>
    </row>
    <row r="28" spans="2:25" x14ac:dyDescent="0.25">
      <c r="B28" s="21"/>
      <c r="C28" s="56" t="s">
        <v>41</v>
      </c>
      <c r="D28" s="6"/>
      <c r="E28" s="51">
        <v>1.87293055256934E-3</v>
      </c>
      <c r="F28" s="51">
        <v>1.5431087716645897E-3</v>
      </c>
      <c r="G28" s="51">
        <v>1.7657539213785918E-3</v>
      </c>
      <c r="H28" s="51">
        <v>3.4540597853326429E-3</v>
      </c>
      <c r="I28" s="51">
        <v>4.2246753877787724E-3</v>
      </c>
      <c r="J28" s="51">
        <v>4.6404484188574992E-3</v>
      </c>
      <c r="K28" s="51">
        <v>3.0910905099573653E-3</v>
      </c>
      <c r="L28" s="51">
        <v>2.4048959230433303E-3</v>
      </c>
      <c r="M28" s="51">
        <v>3.453848414784366E-3</v>
      </c>
      <c r="N28" s="51">
        <v>1.993052787426675E-3</v>
      </c>
      <c r="O28" s="51">
        <v>1.3082213818181813E-3</v>
      </c>
      <c r="P28" s="51">
        <v>1.4755245835402951E-3</v>
      </c>
      <c r="Q28" s="51">
        <f>'RSF.2'!Q29/'RSF.2'!Q$30</f>
        <v>2.0338266395489787E-3</v>
      </c>
      <c r="R28" s="51">
        <f>'RSF.2'!R29/'RSF.2'!R$30</f>
        <v>1.6167600431136011E-3</v>
      </c>
      <c r="S28" s="51">
        <f>'RSF.2'!S29/'RSF.2'!S$30</f>
        <v>2.2375100952380955E-3</v>
      </c>
      <c r="T28" s="51">
        <f>'RSF.2'!T29/'RSF.2'!T$30</f>
        <v>2.1010200840353714E-3</v>
      </c>
      <c r="U28" s="51">
        <f>'RSF.2'!U29/'RSF.2'!U$30</f>
        <v>3.3437900009488037E-3</v>
      </c>
      <c r="V28" s="51">
        <f>'RSF.2'!V29/'RSF.2'!V$30</f>
        <v>3.2821899340775146E-3</v>
      </c>
      <c r="W28" s="51">
        <f>'RSF.2'!W29/'RSF.2'!W$30</f>
        <v>4.5216499955728325E-3</v>
      </c>
      <c r="X28" s="51">
        <f>'RSF.2'!X29/'RSF.2'!X$30</f>
        <v>6.7377500943825068E-3</v>
      </c>
      <c r="Y28" s="51">
        <f>'RSF.2'!Y29/'RSF.2'!Y$30</f>
        <v>4.6819499688485035E-3</v>
      </c>
    </row>
    <row r="29" spans="2:25" x14ac:dyDescent="0.25">
      <c r="B29" s="20"/>
      <c r="C29" s="73" t="s">
        <v>17</v>
      </c>
      <c r="D29" s="80"/>
      <c r="E29" s="81">
        <v>1</v>
      </c>
      <c r="F29" s="81">
        <v>1</v>
      </c>
      <c r="G29" s="81">
        <v>1</v>
      </c>
      <c r="H29" s="81">
        <v>1</v>
      </c>
      <c r="I29" s="81">
        <v>1</v>
      </c>
      <c r="J29" s="81">
        <v>1</v>
      </c>
      <c r="K29" s="81">
        <v>1</v>
      </c>
      <c r="L29" s="81">
        <v>1</v>
      </c>
      <c r="M29" s="81">
        <v>1</v>
      </c>
      <c r="N29" s="81">
        <v>1</v>
      </c>
      <c r="O29" s="81">
        <v>1</v>
      </c>
      <c r="P29" s="81">
        <v>1</v>
      </c>
      <c r="Q29" s="81">
        <f>'RSF.2'!Q30/'RSF.2'!Q$30</f>
        <v>1</v>
      </c>
      <c r="R29" s="81">
        <f>'RSF.2'!R30/'RSF.2'!R$30</f>
        <v>1</v>
      </c>
      <c r="S29" s="81">
        <f>'RSF.2'!S30/'RSF.2'!S$30</f>
        <v>1</v>
      </c>
      <c r="T29" s="81">
        <f>'RSF.2'!T30/'RSF.2'!T$30</f>
        <v>1</v>
      </c>
      <c r="U29" s="81">
        <f>'RSF.2'!U30/'RSF.2'!U$30</f>
        <v>1</v>
      </c>
      <c r="V29" s="81">
        <f>'RSF.2'!V30/'RSF.2'!V$30</f>
        <v>1</v>
      </c>
      <c r="W29" s="81">
        <f>'RSF.2'!W30/'RSF.2'!W$30</f>
        <v>1</v>
      </c>
      <c r="X29" s="81">
        <f>'RSF.2'!X30/'RSF.2'!X$30</f>
        <v>1</v>
      </c>
      <c r="Y29" s="81">
        <f>'RSF.2'!Y30/'RSF.2'!Y$30</f>
        <v>1</v>
      </c>
    </row>
    <row r="30" spans="2:25" x14ac:dyDescent="0.25">
      <c r="B30" s="21" t="s">
        <v>43</v>
      </c>
      <c r="C30" s="147" t="s">
        <v>31</v>
      </c>
      <c r="D30" t="s">
        <v>32</v>
      </c>
      <c r="E30" s="11">
        <v>6.3205045509926172E-3</v>
      </c>
      <c r="F30" s="11">
        <v>7.7811455695091201E-3</v>
      </c>
      <c r="G30" s="11">
        <v>1.0142122593286201E-2</v>
      </c>
      <c r="H30" s="11">
        <v>1.4104797823188315E-2</v>
      </c>
      <c r="I30" s="11">
        <v>1.9237614625258793E-2</v>
      </c>
      <c r="J30" s="11">
        <v>2.0970540984521027E-2</v>
      </c>
      <c r="K30" s="11">
        <v>1.9284251302782898E-2</v>
      </c>
      <c r="L30" s="11">
        <v>1.8695491837693985E-2</v>
      </c>
      <c r="M30" s="11">
        <v>1.6218640000000003E-2</v>
      </c>
      <c r="N30" s="11">
        <v>1.9330355640455592E-2</v>
      </c>
      <c r="O30" s="11">
        <v>2.1430494793074066E-2</v>
      </c>
      <c r="P30" s="11">
        <v>2.209705729713228E-2</v>
      </c>
      <c r="Q30" s="11">
        <f>'RSF.2'!Q31/'RSF.2'!Q$43</f>
        <v>1.9330350322172507E-2</v>
      </c>
      <c r="R30" s="11">
        <f>'RSF.2'!R31/'RSF.2'!R$43</f>
        <v>2.3010316206460345E-2</v>
      </c>
      <c r="S30" s="11">
        <f>'RSF.2'!S31/'RSF.2'!S$43</f>
        <v>2.2122800233669072E-2</v>
      </c>
      <c r="T30" s="11">
        <f>'RSF.2'!T31/'RSF.2'!T$43</f>
        <v>2.2335676980581639E-2</v>
      </c>
      <c r="U30" s="11">
        <f>'RSF.2'!U31/'RSF.2'!U$43</f>
        <v>2.3244240697327223E-2</v>
      </c>
      <c r="V30" s="11">
        <f>'RSF.2'!V31/'RSF.2'!V$43</f>
        <v>2.3812060978940282E-2</v>
      </c>
      <c r="W30" s="11">
        <f>'RSF.2'!W31/'RSF.2'!W$43</f>
        <v>2.414026016534488E-2</v>
      </c>
      <c r="X30" s="11">
        <f>'RSF.2'!X31/'RSF.2'!X$43</f>
        <v>2.5407439936614078E-2</v>
      </c>
      <c r="Y30" s="11">
        <f>'RSF.2'!Y31/'RSF.2'!Y$43</f>
        <v>3.6408470000000005E-2</v>
      </c>
    </row>
    <row r="31" spans="2:25" x14ac:dyDescent="0.25">
      <c r="B31" s="21"/>
      <c r="C31" s="148"/>
      <c r="D31" t="s">
        <v>33</v>
      </c>
      <c r="E31" s="11">
        <v>4.3959363577725216E-2</v>
      </c>
      <c r="F31" s="11">
        <v>5.14757448841133E-2</v>
      </c>
      <c r="G31" s="11">
        <v>6.1852375096732262E-2</v>
      </c>
      <c r="H31" s="11">
        <v>6.0920784365406676E-2</v>
      </c>
      <c r="I31" s="11">
        <v>5.6744078554396719E-2</v>
      </c>
      <c r="J31" s="11">
        <v>5.6401773863345564E-2</v>
      </c>
      <c r="K31" s="11">
        <v>5.5905257060009456E-2</v>
      </c>
      <c r="L31" s="11">
        <v>5.3260955739123539E-2</v>
      </c>
      <c r="M31" s="11">
        <v>5.4271973333333334E-2</v>
      </c>
      <c r="N31" s="11">
        <v>5.8310160584881962E-2</v>
      </c>
      <c r="O31" s="11">
        <v>6.1284507166372022E-2</v>
      </c>
      <c r="P31" s="11">
        <v>6.4699538362048198E-2</v>
      </c>
      <c r="Q31" s="11">
        <f>'RSF.2'!Q32/'RSF.2'!Q$43</f>
        <v>5.8310167638502802E-2</v>
      </c>
      <c r="R31" s="11">
        <f>'RSF.2'!R32/'RSF.2'!R$43</f>
        <v>6.0808682117159694E-2</v>
      </c>
      <c r="S31" s="11">
        <f>'RSF.2'!S32/'RSF.2'!S$43</f>
        <v>5.9259741686901776E-2</v>
      </c>
      <c r="T31" s="11">
        <f>'RSF.2'!T32/'RSF.2'!T$43</f>
        <v>5.7022169197298071E-2</v>
      </c>
      <c r="U31" s="11">
        <f>'RSF.2'!U32/'RSF.2'!U$43</f>
        <v>5.2406931572207945E-2</v>
      </c>
      <c r="V31" s="11">
        <f>'RSF.2'!V32/'RSF.2'!V$43</f>
        <v>5.0144552061498253E-2</v>
      </c>
      <c r="W31" s="11">
        <f>'RSF.2'!W32/'RSF.2'!W$43</f>
        <v>4.9391730511644118E-2</v>
      </c>
      <c r="X31" s="11">
        <f>'RSF.2'!X32/'RSF.2'!X$43</f>
        <v>4.9676020020569714E-2</v>
      </c>
      <c r="Y31" s="11">
        <f>'RSF.2'!Y32/'RSF.2'!Y$43</f>
        <v>5.3340050000000007E-2</v>
      </c>
    </row>
    <row r="32" spans="2:25" x14ac:dyDescent="0.25">
      <c r="B32" s="21"/>
      <c r="C32" s="148"/>
      <c r="D32" t="s">
        <v>34</v>
      </c>
      <c r="E32" s="11">
        <v>0.12413172794381136</v>
      </c>
      <c r="F32" s="11">
        <v>0.13258140672529731</v>
      </c>
      <c r="G32" s="11">
        <v>0.1328292429096187</v>
      </c>
      <c r="H32" s="11">
        <v>0.12971597310510921</v>
      </c>
      <c r="I32" s="11">
        <v>0.12640642906429539</v>
      </c>
      <c r="J32" s="11">
        <v>0.12719180864613547</v>
      </c>
      <c r="K32" s="11">
        <v>0.12354163431262112</v>
      </c>
      <c r="L32" s="11">
        <v>0.12620617657017255</v>
      </c>
      <c r="M32" s="11">
        <v>0.13267735999999999</v>
      </c>
      <c r="N32" s="11">
        <v>0.1335660619673833</v>
      </c>
      <c r="O32" s="11">
        <v>0.13406490160825824</v>
      </c>
      <c r="P32" s="11">
        <v>0.13925475882217278</v>
      </c>
      <c r="Q32" s="11">
        <f>'RSF.2'!Q33/'RSF.2'!Q$43</f>
        <v>0.13356606889276781</v>
      </c>
      <c r="R32" s="11">
        <f>'RSF.2'!R33/'RSF.2'!R$43</f>
        <v>0.13521843062896471</v>
      </c>
      <c r="S32" s="11">
        <f>'RSF.2'!S33/'RSF.2'!S$43</f>
        <v>0.13257696589163342</v>
      </c>
      <c r="T32" s="11">
        <f>'RSF.2'!T33/'RSF.2'!T$43</f>
        <v>0.12966905728100492</v>
      </c>
      <c r="U32" s="11">
        <f>'RSF.2'!U33/'RSF.2'!U$43</f>
        <v>0.1236176837085305</v>
      </c>
      <c r="V32" s="11">
        <f>'RSF.2'!V33/'RSF.2'!V$43</f>
        <v>0.12223191502508984</v>
      </c>
      <c r="W32" s="11">
        <f>'RSF.2'!W33/'RSF.2'!W$43</f>
        <v>0.12057986114175592</v>
      </c>
      <c r="X32" s="11">
        <f>'RSF.2'!X33/'RSF.2'!X$43</f>
        <v>0.11512177004010658</v>
      </c>
      <c r="Y32" s="11">
        <f>'RSF.2'!Y33/'RSF.2'!Y$43</f>
        <v>0.10913325000000001</v>
      </c>
    </row>
    <row r="33" spans="2:25" x14ac:dyDescent="0.25">
      <c r="B33" s="21"/>
      <c r="C33" s="148"/>
      <c r="D33" t="s">
        <v>35</v>
      </c>
      <c r="E33" s="11">
        <v>0.35793091091521528</v>
      </c>
      <c r="F33" s="11">
        <v>0.37279478289030582</v>
      </c>
      <c r="G33" s="11">
        <v>0.38610381290221257</v>
      </c>
      <c r="H33" s="11">
        <v>0.37963722389324733</v>
      </c>
      <c r="I33" s="11">
        <v>0.37529707157489345</v>
      </c>
      <c r="J33" s="11">
        <v>0.36757853809599716</v>
      </c>
      <c r="K33" s="11">
        <v>0.3692070989889909</v>
      </c>
      <c r="L33" s="11">
        <v>0.36648549068116076</v>
      </c>
      <c r="M33" s="11">
        <v>0.36846186666666669</v>
      </c>
      <c r="N33" s="11">
        <v>0.35905900762183068</v>
      </c>
      <c r="O33" s="11">
        <v>0.34901328178157909</v>
      </c>
      <c r="P33" s="11">
        <v>0.34194182141690549</v>
      </c>
      <c r="Q33" s="11">
        <f>'RSF.2'!Q34/'RSF.2'!Q$43</f>
        <v>0.35905900598431678</v>
      </c>
      <c r="R33" s="11">
        <f>'RSF.2'!R34/'RSF.2'!R$43</f>
        <v>0.34179647983073702</v>
      </c>
      <c r="S33" s="11">
        <f>'RSF.2'!S34/'RSF.2'!S$43</f>
        <v>0.33860145036446054</v>
      </c>
      <c r="T33" s="11">
        <f>'RSF.2'!T34/'RSF.2'!T$43</f>
        <v>0.33468665105798623</v>
      </c>
      <c r="U33" s="11">
        <f>'RSF.2'!U34/'RSF.2'!U$43</f>
        <v>0.34225383026761491</v>
      </c>
      <c r="V33" s="11">
        <f>'RSF.2'!V34/'RSF.2'!V$43</f>
        <v>0.34309078299373219</v>
      </c>
      <c r="W33" s="11">
        <f>'RSF.2'!W34/'RSF.2'!W$43</f>
        <v>0.33844823343563124</v>
      </c>
      <c r="X33" s="11">
        <f>'RSF.2'!X34/'RSF.2'!X$43</f>
        <v>0.34113499007801656</v>
      </c>
      <c r="Y33" s="11">
        <f>'RSF.2'!Y34/'RSF.2'!Y$43</f>
        <v>0.34696097000000004</v>
      </c>
    </row>
    <row r="34" spans="2:25" x14ac:dyDescent="0.25">
      <c r="B34" s="21"/>
      <c r="C34" s="148"/>
      <c r="D34" t="s">
        <v>36</v>
      </c>
      <c r="E34" s="11">
        <v>7.3924245681932191E-2</v>
      </c>
      <c r="F34" s="11">
        <v>7.2118651905878725E-2</v>
      </c>
      <c r="G34" s="11">
        <v>5.7236403786786141E-2</v>
      </c>
      <c r="H34" s="11">
        <v>5.6749498692465913E-2</v>
      </c>
      <c r="I34" s="11">
        <v>6.2009300227690946E-2</v>
      </c>
      <c r="J34" s="11">
        <v>6.7935170562375816E-2</v>
      </c>
      <c r="K34" s="11">
        <v>6.9566085209961312E-2</v>
      </c>
      <c r="L34" s="11">
        <v>8.030940690858078E-2</v>
      </c>
      <c r="M34" s="11">
        <v>7.3544053333333331E-2</v>
      </c>
      <c r="N34" s="11">
        <v>6.9088616969543284E-2</v>
      </c>
      <c r="O34" s="11">
        <v>6.6670505228283786E-2</v>
      </c>
      <c r="P34" s="11">
        <v>6.8904293337748904E-2</v>
      </c>
      <c r="Q34" s="11">
        <f>'RSF.2'!Q35/'RSF.2'!Q$43</f>
        <v>6.9088617818143641E-2</v>
      </c>
      <c r="R34" s="11">
        <f>'RSF.2'!R35/'RSF.2'!R$43</f>
        <v>6.777461531117436E-2</v>
      </c>
      <c r="S34" s="11">
        <f>'RSF.2'!S35/'RSF.2'!S$43</f>
        <v>6.9696079289693902E-2</v>
      </c>
      <c r="T34" s="11">
        <f>'RSF.2'!T35/'RSF.2'!T$43</f>
        <v>7.3002233956666315E-2</v>
      </c>
      <c r="U34" s="11">
        <f>'RSF.2'!U35/'RSF.2'!U$43</f>
        <v>7.3748542212456261E-2</v>
      </c>
      <c r="V34" s="11">
        <f>'RSF.2'!V35/'RSF.2'!V$43</f>
        <v>7.1438432936913362E-2</v>
      </c>
      <c r="W34" s="11">
        <f>'RSF.2'!W35/'RSF.2'!W$43</f>
        <v>6.9261330750305966E-2</v>
      </c>
      <c r="X34" s="11">
        <f>'RSF.2'!X35/'RSF.2'!X$43</f>
        <v>6.7872390043803257E-2</v>
      </c>
      <c r="Y34" s="11">
        <f>'RSF.2'!Y35/'RSF.2'!Y$43</f>
        <v>6.5538849999999996E-2</v>
      </c>
    </row>
    <row r="35" spans="2:25" x14ac:dyDescent="0.25">
      <c r="B35" s="21"/>
      <c r="C35" s="148"/>
      <c r="D35" t="s">
        <v>37</v>
      </c>
      <c r="E35" s="11">
        <v>0.27278291406865901</v>
      </c>
      <c r="F35" s="11">
        <v>0.24791807856784354</v>
      </c>
      <c r="G35" s="11">
        <v>0.23444803449245805</v>
      </c>
      <c r="H35" s="11">
        <v>0.23250611130060878</v>
      </c>
      <c r="I35" s="11">
        <v>0.22709155157588601</v>
      </c>
      <c r="J35" s="11">
        <v>0.22434942780507525</v>
      </c>
      <c r="K35" s="11">
        <v>0.2289369462757623</v>
      </c>
      <c r="L35" s="11">
        <v>0.22079406233647503</v>
      </c>
      <c r="M35" s="11">
        <v>0.22046472</v>
      </c>
      <c r="N35" s="11">
        <v>0.22111900489230107</v>
      </c>
      <c r="O35" s="11">
        <v>0.22010652029578351</v>
      </c>
      <c r="P35" s="11">
        <v>0.21841145899382147</v>
      </c>
      <c r="Q35" s="11">
        <f>'RSF.2'!Q36/'RSF.2'!Q$43</f>
        <v>0.22111900368531673</v>
      </c>
      <c r="R35" s="11">
        <f>'RSF.2'!R36/'RSF.2'!R$43</f>
        <v>0.21290561240855441</v>
      </c>
      <c r="S35" s="11">
        <f>'RSF.2'!S36/'RSF.2'!S$43</f>
        <v>0.22118616682846975</v>
      </c>
      <c r="T35" s="11">
        <f>'RSF.2'!T36/'RSF.2'!T$43</f>
        <v>0.22689439377350884</v>
      </c>
      <c r="U35" s="11">
        <f>'RSF.2'!U36/'RSF.2'!U$43</f>
        <v>0.22682875680486272</v>
      </c>
      <c r="V35" s="11">
        <f>'RSF.2'!V36/'RSF.2'!V$43</f>
        <v>0.22253092914849376</v>
      </c>
      <c r="W35" s="11">
        <f>'RSF.2'!W36/'RSF.2'!W$43</f>
        <v>0.22270307223183919</v>
      </c>
      <c r="X35" s="11">
        <f>'RSF.2'!X36/'RSF.2'!X$43</f>
        <v>0.22229767000075445</v>
      </c>
      <c r="Y35" s="11">
        <f>'RSF.2'!Y36/'RSF.2'!Y$43</f>
        <v>0.21896362000000005</v>
      </c>
    </row>
    <row r="36" spans="2:25" x14ac:dyDescent="0.25">
      <c r="B36" s="21"/>
      <c r="C36" s="148"/>
      <c r="D36" t="s">
        <v>38</v>
      </c>
      <c r="E36" s="11">
        <v>5.5054468573066714E-2</v>
      </c>
      <c r="F36" s="11">
        <v>5.5808140664996411E-2</v>
      </c>
      <c r="G36" s="11">
        <v>5.598511821567323E-2</v>
      </c>
      <c r="H36" s="11">
        <v>5.5139048239221888E-2</v>
      </c>
      <c r="I36" s="11">
        <v>5.2335551496546957E-2</v>
      </c>
      <c r="J36" s="11">
        <v>5.1031211213778606E-2</v>
      </c>
      <c r="K36" s="11">
        <v>4.769257681313805E-2</v>
      </c>
      <c r="L36" s="11">
        <v>4.8553836115693111E-2</v>
      </c>
      <c r="M36" s="11">
        <v>4.7385360000000001E-2</v>
      </c>
      <c r="N36" s="11">
        <v>4.8727004227321985E-2</v>
      </c>
      <c r="O36" s="11">
        <v>4.8729946678480004E-2</v>
      </c>
      <c r="P36" s="11">
        <v>4.9829988937516112E-2</v>
      </c>
      <c r="Q36" s="11">
        <f>'RSF.2'!Q37/'RSF.2'!Q$43</f>
        <v>4.8727000812116686E-2</v>
      </c>
      <c r="R36" s="11">
        <f>'RSF.2'!R37/'RSF.2'!R$43</f>
        <v>4.2396399152072016E-2</v>
      </c>
      <c r="S36" s="11">
        <f>'RSF.2'!S37/'RSF.2'!S$43</f>
        <v>4.1250181236585415E-2</v>
      </c>
      <c r="T36" s="11">
        <f>'RSF.2'!T37/'RSF.2'!T$43</f>
        <v>4.2401913961523506E-2</v>
      </c>
      <c r="U36" s="11">
        <f>'RSF.2'!U37/'RSF.2'!U$43</f>
        <v>4.4676551340296543E-2</v>
      </c>
      <c r="V36" s="11">
        <f>'RSF.2'!V37/'RSF.2'!V$43</f>
        <v>4.6181621898577788E-2</v>
      </c>
      <c r="W36" s="11">
        <f>'RSF.2'!W37/'RSF.2'!W$43</f>
        <v>4.7510830474026121E-2</v>
      </c>
      <c r="X36" s="11">
        <f>'RSF.2'!X37/'RSF.2'!X$43</f>
        <v>5.0705200030861521E-2</v>
      </c>
      <c r="Y36" s="11">
        <f>'RSF.2'!Y37/'RSF.2'!Y$43</f>
        <v>4.6289670000000005E-2</v>
      </c>
    </row>
    <row r="37" spans="2:25" x14ac:dyDescent="0.25">
      <c r="B37" s="21"/>
      <c r="C37" s="148"/>
      <c r="D37" t="s">
        <v>39</v>
      </c>
      <c r="E37" s="11">
        <v>6.4180821328746487E-2</v>
      </c>
      <c r="F37" s="11">
        <v>5.6713505064449804E-2</v>
      </c>
      <c r="G37" s="11">
        <v>5.7732587209950878E-2</v>
      </c>
      <c r="H37" s="11">
        <v>6.1286913289300957E-2</v>
      </c>
      <c r="I37" s="11">
        <v>7.0129374158084304E-2</v>
      </c>
      <c r="J37" s="11">
        <v>7.3820264086183529E-2</v>
      </c>
      <c r="K37" s="11">
        <v>7.7095293328811168E-2</v>
      </c>
      <c r="L37" s="11">
        <v>7.8517540385263443E-2</v>
      </c>
      <c r="M37" s="11">
        <v>7.9225279999999995E-2</v>
      </c>
      <c r="N37" s="11">
        <v>8.1531687098403374E-2</v>
      </c>
      <c r="O37" s="11">
        <v>8.9285067173160051E-2</v>
      </c>
      <c r="P37" s="11">
        <v>8.6775069804827021E-2</v>
      </c>
      <c r="Q37" s="11">
        <f>'RSF.2'!Q38/'RSF.2'!Q$43</f>
        <v>8.1531684692194753E-2</v>
      </c>
      <c r="R37" s="11">
        <f>'RSF.2'!R38/'RSF.2'!R$43</f>
        <v>0.10903969781920604</v>
      </c>
      <c r="S37" s="11">
        <f>'RSF.2'!S38/'RSF.2'!S$43</f>
        <v>0.10809984948387824</v>
      </c>
      <c r="T37" s="11">
        <f>'RSF.2'!T38/'RSF.2'!T$43</f>
        <v>0.10638397982438351</v>
      </c>
      <c r="U37" s="11">
        <f>'RSF.2'!U38/'RSF.2'!U$43</f>
        <v>0.1064551031936531</v>
      </c>
      <c r="V37" s="11">
        <f>'RSF.2'!V38/'RSF.2'!V$43</f>
        <v>0.11256666462774066</v>
      </c>
      <c r="W37" s="11">
        <f>'RSF.2'!W38/'RSF.2'!W$43</f>
        <v>0.11937631111768493</v>
      </c>
      <c r="X37" s="11">
        <f>'RSF.2'!X38/'RSF.2'!X$43</f>
        <v>0.11841723007306118</v>
      </c>
      <c r="Y37" s="11">
        <f>'RSF.2'!Y38/'RSF.2'!Y$43</f>
        <v>0.11043374</v>
      </c>
    </row>
    <row r="38" spans="2:25" x14ac:dyDescent="0.25">
      <c r="B38" s="21"/>
      <c r="C38" s="149"/>
      <c r="D38" s="15" t="s">
        <v>17</v>
      </c>
      <c r="E38" s="50">
        <v>0.99828495664014882</v>
      </c>
      <c r="F38" s="50">
        <v>0.99719145627239403</v>
      </c>
      <c r="G38" s="50">
        <v>0.99632969720671805</v>
      </c>
      <c r="H38" s="50">
        <v>0.99006035070854903</v>
      </c>
      <c r="I38" s="50">
        <v>0.98925097127705253</v>
      </c>
      <c r="J38" s="50">
        <v>0.9892787352574125</v>
      </c>
      <c r="K38" s="50">
        <v>0.99122914329207734</v>
      </c>
      <c r="L38" s="50">
        <v>0.99282296057416308</v>
      </c>
      <c r="M38" s="50">
        <v>0.99224925333333336</v>
      </c>
      <c r="N38" s="50">
        <v>0.99073189900212144</v>
      </c>
      <c r="O38" s="50">
        <v>0.99058522472499055</v>
      </c>
      <c r="P38" s="50">
        <v>0.99191398697217215</v>
      </c>
      <c r="Q38" s="50">
        <f>'RSF.2'!Q39/'RSF.2'!Q$43</f>
        <v>0.99073189984553167</v>
      </c>
      <c r="R38" s="50">
        <f>'RSF.2'!R39/'RSF.2'!R$43</f>
        <v>0.99295023347432876</v>
      </c>
      <c r="S38" s="50">
        <f>'RSF.2'!S39/'RSF.2'!S$43</f>
        <v>0.99279323501529226</v>
      </c>
      <c r="T38" s="50">
        <f>'RSF.2'!T39/'RSF.2'!T$43</f>
        <v>0.9923960760329531</v>
      </c>
      <c r="U38" s="50">
        <f>'RSF.2'!U39/'RSF.2'!U$43</f>
        <v>0.99323163979694906</v>
      </c>
      <c r="V38" s="50">
        <f>'RSF.2'!V39/'RSF.2'!V$43</f>
        <v>0.99199695967098611</v>
      </c>
      <c r="W38" s="50">
        <f>'RSF.2'!W39/'RSF.2'!W$43</f>
        <v>0.99141162982823239</v>
      </c>
      <c r="X38" s="50">
        <f>'RSF.2'!X39/'RSF.2'!X$43</f>
        <v>0.99063271022378729</v>
      </c>
      <c r="Y38" s="50">
        <f>'RSF.2'!Y39/'RSF.2'!Y$43</f>
        <v>0.98706862000000029</v>
      </c>
    </row>
    <row r="39" spans="2:25" x14ac:dyDescent="0.25">
      <c r="B39" s="21"/>
      <c r="C39" s="56" t="s">
        <v>105</v>
      </c>
      <c r="D39" s="6"/>
      <c r="E39" s="51">
        <v>1.5691965885472655E-3</v>
      </c>
      <c r="F39" s="51">
        <v>2.7406978959358241E-3</v>
      </c>
      <c r="G39" s="51">
        <v>3.6523124531649656E-3</v>
      </c>
      <c r="H39" s="51">
        <v>8.0823565588597057E-3</v>
      </c>
      <c r="I39" s="51">
        <v>8.3326138795121601E-3</v>
      </c>
      <c r="J39" s="51">
        <v>9.382423005217291E-3</v>
      </c>
      <c r="K39" s="51">
        <v>8.0166023959635912E-3</v>
      </c>
      <c r="L39" s="51">
        <v>6.2238928354219061E-3</v>
      </c>
      <c r="M39" s="51">
        <v>6.0080533333333333E-3</v>
      </c>
      <c r="N39" s="51">
        <v>6.6738397482926934E-3</v>
      </c>
      <c r="O39" s="51">
        <v>6.8046113955889985E-3</v>
      </c>
      <c r="P39" s="51">
        <v>6.2288583642191612E-3</v>
      </c>
      <c r="Q39" s="51">
        <f>'RSF.2'!Q40/'RSF.2'!Q$43</f>
        <v>6.6738501112308356E-3</v>
      </c>
      <c r="R39" s="51">
        <f>'RSF.2'!R40/'RSF.2'!R$43</f>
        <v>5.7652998846940027E-3</v>
      </c>
      <c r="S39" s="51">
        <f>'RSF.2'!S40/'RSF.2'!S$43</f>
        <v>5.6590785171942359E-3</v>
      </c>
      <c r="T39" s="51">
        <f>'RSF.2'!T40/'RSF.2'!T$43</f>
        <v>5.7578482530543078E-3</v>
      </c>
      <c r="U39" s="51">
        <f>'RSF.2'!U40/'RSF.2'!U$43</f>
        <v>4.9565001486950051E-3</v>
      </c>
      <c r="V39" s="51">
        <f>'RSF.2'!V40/'RSF.2'!V$43</f>
        <v>5.757720236706277E-3</v>
      </c>
      <c r="W39" s="51">
        <f>'RSF.2'!W40/'RSF.2'!W$43</f>
        <v>6.1786801235736016E-3</v>
      </c>
      <c r="X39" s="51">
        <f>'RSF.2'!X40/'RSF.2'!X$43</f>
        <v>6.6371797489114797E-3</v>
      </c>
      <c r="Y39" s="51">
        <f>'RSF.2'!Y40/'RSF.2'!Y$43</f>
        <v>6.0189200000000005E-3</v>
      </c>
    </row>
    <row r="40" spans="2:25" x14ac:dyDescent="0.25">
      <c r="B40" s="21"/>
      <c r="C40" s="55" t="s">
        <v>40</v>
      </c>
      <c r="E40" s="11">
        <v>1.4584677130366226E-4</v>
      </c>
      <c r="F40" s="11">
        <v>6.7845831670177521E-5</v>
      </c>
      <c r="G40" s="11">
        <v>1.7990340116949238E-5</v>
      </c>
      <c r="H40" s="11">
        <v>4.7016961766256312E-4</v>
      </c>
      <c r="I40" s="11">
        <v>1.2020036618592184E-3</v>
      </c>
      <c r="J40" s="11">
        <v>6.9900220396311116E-4</v>
      </c>
      <c r="K40" s="11">
        <v>4.7605952648319149E-4</v>
      </c>
      <c r="L40" s="11">
        <v>7.7162660493653823E-4</v>
      </c>
      <c r="M40" s="11">
        <v>1.5314933333333335E-3</v>
      </c>
      <c r="N40" s="11">
        <v>2.1251176448984989E-3</v>
      </c>
      <c r="O40" s="11">
        <v>2.1205600005140763E-3</v>
      </c>
      <c r="P40" s="11">
        <v>1.3882773917788934E-3</v>
      </c>
      <c r="Q40" s="11">
        <f>'RSF.2'!Q41/'RSF.2'!Q$43</f>
        <v>2.1251167020852786E-3</v>
      </c>
      <c r="R40" s="11">
        <f>'RSF.2'!R41/'RSF.2'!R$43</f>
        <v>3.1956666027533346E-4</v>
      </c>
      <c r="S40" s="11">
        <f>'RSF.2'!S41/'RSF.2'!S$43</f>
        <v>3.1159770643534056E-4</v>
      </c>
      <c r="T40" s="11">
        <f>'RSF.2'!T41/'RSF.2'!T$43</f>
        <v>6.6649730148150832E-4</v>
      </c>
      <c r="U40" s="11">
        <f>'RSF.2'!U41/'RSF.2'!U$43</f>
        <v>7.7706002331180072E-4</v>
      </c>
      <c r="V40" s="11">
        <f>'RSF.2'!V41/'RSF.2'!V$43</f>
        <v>8.8865003653339051E-4</v>
      </c>
      <c r="W40" s="11">
        <f>'RSF.2'!W41/'RSF.2'!W$43</f>
        <v>1.0384300207686001E-3</v>
      </c>
      <c r="X40" s="11">
        <f>'RSF.2'!X41/'RSF.2'!X$43</f>
        <v>1.3059200130592001E-3</v>
      </c>
      <c r="Y40" s="11">
        <f>'RSF.2'!Y41/'RSF.2'!Y$43</f>
        <v>4.5391900000000002E-3</v>
      </c>
    </row>
    <row r="41" spans="2:25" x14ac:dyDescent="0.25">
      <c r="B41" s="21"/>
      <c r="C41" s="56" t="s">
        <v>41</v>
      </c>
      <c r="D41" s="6"/>
      <c r="E41" s="51">
        <v>0</v>
      </c>
      <c r="F41" s="51">
        <v>0</v>
      </c>
      <c r="G41" s="51">
        <v>0</v>
      </c>
      <c r="H41" s="51">
        <v>1.3872200171581547E-3</v>
      </c>
      <c r="I41" s="51">
        <v>1.2144111815761633E-3</v>
      </c>
      <c r="J41" s="51">
        <v>6.398395334070901E-4</v>
      </c>
      <c r="K41" s="51">
        <v>2.7819478547597587E-4</v>
      </c>
      <c r="L41" s="51">
        <v>1.8151998547840116E-4</v>
      </c>
      <c r="M41" s="51">
        <v>2.1120000000000001E-4</v>
      </c>
      <c r="N41" s="51">
        <v>4.6914360468729664E-4</v>
      </c>
      <c r="O41" s="51">
        <v>4.8960387890657081E-4</v>
      </c>
      <c r="P41" s="51">
        <v>4.688772718297573E-4</v>
      </c>
      <c r="Q41" s="51">
        <f>'RSF.2'!Q42/'RSF.2'!Q$43</f>
        <v>4.6913334115222235E-4</v>
      </c>
      <c r="R41" s="51">
        <f>'RSF.2'!R42/'RSF.2'!R$43</f>
        <v>9.6489998070200037E-4</v>
      </c>
      <c r="S41" s="51">
        <f>'RSF.2'!S42/'RSF.2'!S$43</f>
        <v>1.2360887610782358E-3</v>
      </c>
      <c r="T41" s="51">
        <f>'RSF.2'!T42/'RSF.2'!T$43</f>
        <v>1.1795784125111783E-3</v>
      </c>
      <c r="U41" s="51">
        <f>'RSF.2'!U42/'RSF.2'!U$43</f>
        <v>1.0348000310440009E-3</v>
      </c>
      <c r="V41" s="51">
        <f>'RSF.2'!V42/'RSF.2'!V$43</f>
        <v>1.3566700557742135E-3</v>
      </c>
      <c r="W41" s="51">
        <f>'RSF.2'!W42/'RSF.2'!W$43</f>
        <v>1.3712600274252001E-3</v>
      </c>
      <c r="X41" s="51">
        <f>'RSF.2'!X42/'RSF.2'!X$43</f>
        <v>1.4241900142419001E-3</v>
      </c>
      <c r="Y41" s="51">
        <f>'RSF.2'!Y42/'RSF.2'!Y$43</f>
        <v>2.3732699999999998E-3</v>
      </c>
    </row>
    <row r="42" spans="2:25" x14ac:dyDescent="0.25">
      <c r="B42" s="21"/>
      <c r="C42" s="71" t="s">
        <v>17</v>
      </c>
      <c r="D42" s="78"/>
      <c r="E42" s="79">
        <v>1</v>
      </c>
      <c r="F42" s="79">
        <v>1</v>
      </c>
      <c r="G42" s="79">
        <v>1</v>
      </c>
      <c r="H42" s="79">
        <v>1</v>
      </c>
      <c r="I42" s="79">
        <v>1</v>
      </c>
      <c r="J42" s="79">
        <v>1</v>
      </c>
      <c r="K42" s="79">
        <v>1</v>
      </c>
      <c r="L42" s="79">
        <v>1</v>
      </c>
      <c r="M42" s="79">
        <v>1</v>
      </c>
      <c r="N42" s="79">
        <v>1</v>
      </c>
      <c r="O42" s="79">
        <v>1</v>
      </c>
      <c r="P42" s="79">
        <v>1</v>
      </c>
      <c r="Q42" s="79">
        <f>'RSF.2'!Q43/'RSF.2'!Q$43</f>
        <v>1</v>
      </c>
      <c r="R42" s="79">
        <f>'RSF.2'!R43/'RSF.2'!R$43</f>
        <v>1</v>
      </c>
      <c r="S42" s="79">
        <f>'RSF.2'!S43/'RSF.2'!S$43</f>
        <v>1</v>
      </c>
      <c r="T42" s="79">
        <f>'RSF.2'!T43/'RSF.2'!T$43</f>
        <v>1</v>
      </c>
      <c r="U42" s="79">
        <f>'RSF.2'!U43/'RSF.2'!U$43</f>
        <v>1</v>
      </c>
      <c r="V42" s="79">
        <f>'RSF.2'!V43/'RSF.2'!V$43</f>
        <v>1</v>
      </c>
      <c r="W42" s="79">
        <f>'RSF.2'!W43/'RSF.2'!W$43</f>
        <v>1</v>
      </c>
      <c r="X42" s="79">
        <f>'RSF.2'!X43/'RSF.2'!X$43</f>
        <v>1</v>
      </c>
      <c r="Y42" s="79">
        <f>'RSF.2'!Y43/'RSF.2'!Y$43</f>
        <v>1</v>
      </c>
    </row>
    <row r="43" spans="2:25" x14ac:dyDescent="0.25">
      <c r="B43" s="66" t="s">
        <v>17</v>
      </c>
      <c r="C43" s="147" t="s">
        <v>31</v>
      </c>
      <c r="D43" s="15" t="s">
        <v>32</v>
      </c>
      <c r="E43" s="50">
        <v>1.7683293915287036E-2</v>
      </c>
      <c r="F43" s="50">
        <v>1.7354081005214631E-2</v>
      </c>
      <c r="G43" s="50">
        <v>1.8527187569260566E-2</v>
      </c>
      <c r="H43" s="50">
        <v>2.6353475571602818E-2</v>
      </c>
      <c r="I43" s="50">
        <v>2.80896256848569E-2</v>
      </c>
      <c r="J43" s="50">
        <v>2.6900278102687133E-2</v>
      </c>
      <c r="K43" s="50">
        <v>3.0326668046572546E-2</v>
      </c>
      <c r="L43" s="50">
        <v>3.2425615610892612E-2</v>
      </c>
      <c r="M43" s="50">
        <v>3.1636728958631219E-2</v>
      </c>
      <c r="N43" s="50">
        <v>4.443744954064819E-2</v>
      </c>
      <c r="O43" s="50">
        <v>4.7369187932440278E-2</v>
      </c>
      <c r="P43" s="50">
        <v>4.8116484208505547E-2</v>
      </c>
      <c r="Q43" s="50">
        <f>'RSF.2'!Q44/'RSF.2'!Q$56</f>
        <v>4.7179236823930784E-2</v>
      </c>
      <c r="R43" s="50">
        <f>'RSF.2'!R44/'RSF.2'!R$56</f>
        <v>4.8546956957948403E-2</v>
      </c>
      <c r="S43" s="50">
        <f>'RSF.2'!S44/'RSF.2'!S$56</f>
        <v>4.830047576923778E-2</v>
      </c>
      <c r="T43" s="50">
        <f>'RSF.2'!T44/'RSF.2'!T$56</f>
        <v>6.2879278412698428E-2</v>
      </c>
      <c r="U43" s="50">
        <f>'RSF.2'!U44/'RSF.2'!U$56</f>
        <v>6.6036219015873018E-2</v>
      </c>
      <c r="V43" s="50">
        <f>'RSF.2'!V44/'RSF.2'!V$56</f>
        <v>6.6626968222222235E-2</v>
      </c>
      <c r="W43" s="50">
        <f>'RSF.2'!W44/'RSF.2'!W$56</f>
        <v>6.6207588068923115E-2</v>
      </c>
      <c r="X43" s="50">
        <f>'RSF.2'!X44/'RSF.2'!X$56</f>
        <v>6.6636749085654451E-2</v>
      </c>
      <c r="Y43" s="50">
        <f>'RSF.2'!Y44/'RSF.2'!Y$56</f>
        <v>6.9397681526012611E-2</v>
      </c>
    </row>
    <row r="44" spans="2:25" x14ac:dyDescent="0.25">
      <c r="B44" s="21"/>
      <c r="C44" s="148"/>
      <c r="D44" t="s">
        <v>33</v>
      </c>
      <c r="E44" s="31">
        <v>3.3704095893356267E-2</v>
      </c>
      <c r="F44" s="31">
        <v>3.3998437480424894E-2</v>
      </c>
      <c r="G44" s="31">
        <v>3.5826173897839306E-2</v>
      </c>
      <c r="H44" s="31">
        <v>3.4101539555254218E-2</v>
      </c>
      <c r="I44" s="31">
        <v>3.5848948373233658E-2</v>
      </c>
      <c r="J44" s="31">
        <v>3.6022793399830749E-2</v>
      </c>
      <c r="K44" s="31">
        <v>3.4493509068373909E-2</v>
      </c>
      <c r="L44" s="31">
        <v>3.3927775592866694E-2</v>
      </c>
      <c r="M44" s="31">
        <v>3.4691863251689485E-2</v>
      </c>
      <c r="N44" s="31">
        <v>3.3125226459282335E-2</v>
      </c>
      <c r="O44" s="31">
        <v>3.3242221421808243E-2</v>
      </c>
      <c r="P44" s="31">
        <v>3.4259917782317455E-2</v>
      </c>
      <c r="Q44" s="31">
        <f>'RSF.2'!Q45/'RSF.2'!Q$56</f>
        <v>3.421104678070349E-2</v>
      </c>
      <c r="R44" s="31">
        <f>'RSF.2'!R45/'RSF.2'!R$56</f>
        <v>3.3698446868857347E-2</v>
      </c>
      <c r="S44" s="31">
        <f>'RSF.2'!S45/'RSF.2'!S$56</f>
        <v>3.2794657142063491E-2</v>
      </c>
      <c r="T44" s="31">
        <f>'RSF.2'!T45/'RSF.2'!T$56</f>
        <v>3.1979245873015871E-2</v>
      </c>
      <c r="U44" s="31">
        <f>'RSF.2'!U45/'RSF.2'!U$56</f>
        <v>3.1464020000000002E-2</v>
      </c>
      <c r="V44" s="31">
        <f>'RSF.2'!V45/'RSF.2'!V$56</f>
        <v>3.1373276571428577E-2</v>
      </c>
      <c r="W44" s="31">
        <f>'RSF.2'!W45/'RSF.2'!W$56</f>
        <v>3.2137979969037868E-2</v>
      </c>
      <c r="X44" s="31">
        <f>'RSF.2'!X45/'RSF.2'!X$56</f>
        <v>3.2202025492975482E-2</v>
      </c>
      <c r="Y44" s="31">
        <f>'RSF.2'!Y45/'RSF.2'!Y$56</f>
        <v>3.1699044604180909E-2</v>
      </c>
    </row>
    <row r="45" spans="2:25" x14ac:dyDescent="0.25">
      <c r="B45" s="21"/>
      <c r="C45" s="148"/>
      <c r="D45" t="s">
        <v>34</v>
      </c>
      <c r="E45" s="31">
        <v>0.14138491722210275</v>
      </c>
      <c r="F45" s="31">
        <v>0.14120673817673043</v>
      </c>
      <c r="G45" s="31">
        <v>0.13884735504801177</v>
      </c>
      <c r="H45" s="31">
        <v>0.15030656311428783</v>
      </c>
      <c r="I45" s="31">
        <v>0.14928565295730567</v>
      </c>
      <c r="J45" s="31">
        <v>0.14811922138186229</v>
      </c>
      <c r="K45" s="31">
        <v>0.14008269594030037</v>
      </c>
      <c r="L45" s="31">
        <v>0.13865395833615252</v>
      </c>
      <c r="M45" s="31">
        <v>0.13778262157573576</v>
      </c>
      <c r="N45" s="31">
        <v>0.13177261842055413</v>
      </c>
      <c r="O45" s="31">
        <v>0.13302771099633032</v>
      </c>
      <c r="P45" s="31">
        <v>0.13513108252837142</v>
      </c>
      <c r="Q45" s="31">
        <f>'RSF.2'!Q46/'RSF.2'!Q$56</f>
        <v>0.13469248044897494</v>
      </c>
      <c r="R45" s="31">
        <f>'RSF.2'!R46/'RSF.2'!R$56</f>
        <v>0.13349782746765365</v>
      </c>
      <c r="S45" s="31">
        <f>'RSF.2'!S46/'RSF.2'!S$56</f>
        <v>0.13232120832450311</v>
      </c>
      <c r="T45" s="31">
        <f>'RSF.2'!T46/'RSF.2'!T$56</f>
        <v>0.12416658095238095</v>
      </c>
      <c r="U45" s="31">
        <f>'RSF.2'!U46/'RSF.2'!U$56</f>
        <v>0.12220635749206349</v>
      </c>
      <c r="V45" s="31">
        <f>'RSF.2'!V46/'RSF.2'!V$56</f>
        <v>0.12265984126984129</v>
      </c>
      <c r="W45" s="31">
        <f>'RSF.2'!W46/'RSF.2'!W$56</f>
        <v>0.12151927849700683</v>
      </c>
      <c r="X45" s="31">
        <f>'RSF.2'!X46/'RSF.2'!X$56</f>
        <v>0.12324411551632952</v>
      </c>
      <c r="Y45" s="31">
        <f>'RSF.2'!Y46/'RSF.2'!Y$56</f>
        <v>0.12320138270232384</v>
      </c>
    </row>
    <row r="46" spans="2:25" x14ac:dyDescent="0.25">
      <c r="B46" s="21"/>
      <c r="C46" s="148"/>
      <c r="D46" t="s">
        <v>35</v>
      </c>
      <c r="E46" s="31">
        <v>0.28928096108363793</v>
      </c>
      <c r="F46" s="31">
        <v>0.30237633994463975</v>
      </c>
      <c r="G46" s="31">
        <v>0.3147323197737365</v>
      </c>
      <c r="H46" s="31">
        <v>0.30403939377179834</v>
      </c>
      <c r="I46" s="31">
        <v>0.30016636329331314</v>
      </c>
      <c r="J46" s="31">
        <v>0.2924572482969478</v>
      </c>
      <c r="K46" s="31">
        <v>0.29301463454990412</v>
      </c>
      <c r="L46" s="31">
        <v>0.29582770045006757</v>
      </c>
      <c r="M46" s="31">
        <v>0.29745784088982213</v>
      </c>
      <c r="N46" s="31">
        <v>0.30607369352058955</v>
      </c>
      <c r="O46" s="31">
        <v>0.30175634694200976</v>
      </c>
      <c r="P46" s="31">
        <v>0.29654161705683096</v>
      </c>
      <c r="Q46" s="31">
        <f>'RSF.2'!Q47/'RSF.2'!Q$56</f>
        <v>0.30111040100370134</v>
      </c>
      <c r="R46" s="31">
        <f>'RSF.2'!R47/'RSF.2'!R$56</f>
        <v>0.29905128246097434</v>
      </c>
      <c r="S46" s="31">
        <f>'RSF.2'!S47/'RSF.2'!S$56</f>
        <v>0.29817137381666847</v>
      </c>
      <c r="T46" s="31">
        <f>'RSF.2'!T47/'RSF.2'!T$56</f>
        <v>0.29531715206349207</v>
      </c>
      <c r="U46" s="31">
        <f>'RSF.2'!U47/'RSF.2'!U$56</f>
        <v>0.29901957152380954</v>
      </c>
      <c r="V46" s="31">
        <f>'RSF.2'!V47/'RSF.2'!V$56</f>
        <v>0.29806428215873021</v>
      </c>
      <c r="W46" s="31">
        <f>'RSF.2'!W47/'RSF.2'!W$56</f>
        <v>0.29569890036917562</v>
      </c>
      <c r="X46" s="31">
        <f>'RSF.2'!X47/'RSF.2'!X$56</f>
        <v>0.29317680541175045</v>
      </c>
      <c r="Y46" s="31">
        <f>'RSF.2'!Y47/'RSF.2'!Y$56</f>
        <v>0.30062853004128975</v>
      </c>
    </row>
    <row r="47" spans="2:25" x14ac:dyDescent="0.25">
      <c r="B47" s="21"/>
      <c r="C47" s="148"/>
      <c r="D47" t="s">
        <v>36</v>
      </c>
      <c r="E47" s="31">
        <v>0.11921527628466996</v>
      </c>
      <c r="F47" s="31">
        <v>0.12473188145080547</v>
      </c>
      <c r="G47" s="31">
        <v>0.11820070646731834</v>
      </c>
      <c r="H47" s="31">
        <v>9.995780543210725E-2</v>
      </c>
      <c r="I47" s="31">
        <v>9.8589613454642955E-2</v>
      </c>
      <c r="J47" s="31">
        <v>0.10354885067061287</v>
      </c>
      <c r="K47" s="31">
        <v>0.10853744352193798</v>
      </c>
      <c r="L47" s="31">
        <v>0.10855559069733292</v>
      </c>
      <c r="M47" s="31">
        <v>0.10363992285815235</v>
      </c>
      <c r="N47" s="31">
        <v>9.3613003103369521E-2</v>
      </c>
      <c r="O47" s="31">
        <v>9.3495963828381379E-2</v>
      </c>
      <c r="P47" s="31">
        <v>9.6707286077309093E-2</v>
      </c>
      <c r="Q47" s="31">
        <f>'RSF.2'!Q48/'RSF.2'!Q$56</f>
        <v>9.6156900320523014E-2</v>
      </c>
      <c r="R47" s="31">
        <f>'RSF.2'!R48/'RSF.2'!R$56</f>
        <v>9.5640953907179069E-2</v>
      </c>
      <c r="S47" s="31">
        <f>'RSF.2'!S48/'RSF.2'!S$56</f>
        <v>9.6466664543142081E-2</v>
      </c>
      <c r="T47" s="31">
        <f>'RSF.2'!T48/'RSF.2'!T$56</f>
        <v>8.901072885714284E-2</v>
      </c>
      <c r="U47" s="31">
        <f>'RSF.2'!U48/'RSF.2'!U$56</f>
        <v>8.7583347999999991E-2</v>
      </c>
      <c r="V47" s="31">
        <f>'RSF.2'!V48/'RSF.2'!V$56</f>
        <v>8.7366296285714296E-2</v>
      </c>
      <c r="W47" s="31">
        <f>'RSF.2'!W48/'RSF.2'!W$56</f>
        <v>8.5537701059964305E-2</v>
      </c>
      <c r="X47" s="31">
        <f>'RSF.2'!X48/'RSF.2'!X$56</f>
        <v>8.4394260549740918E-2</v>
      </c>
      <c r="Y47" s="31">
        <f>'RSF.2'!Y48/'RSF.2'!Y$56</f>
        <v>8.5321604955089572E-2</v>
      </c>
    </row>
    <row r="48" spans="2:25" x14ac:dyDescent="0.25">
      <c r="B48" s="21"/>
      <c r="C48" s="148"/>
      <c r="D48" t="s">
        <v>37</v>
      </c>
      <c r="E48" s="31">
        <v>0.22547376908191785</v>
      </c>
      <c r="F48" s="31">
        <v>0.21281052789401325</v>
      </c>
      <c r="G48" s="31">
        <v>0.20520540162477494</v>
      </c>
      <c r="H48" s="31">
        <v>0.20432227917920467</v>
      </c>
      <c r="I48" s="31">
        <v>0.21118000882259352</v>
      </c>
      <c r="J48" s="31">
        <v>0.21211008274348001</v>
      </c>
      <c r="K48" s="31">
        <v>0.21181370518569642</v>
      </c>
      <c r="L48" s="31">
        <v>0.21007942147904693</v>
      </c>
      <c r="M48" s="31">
        <v>0.20987821166200465</v>
      </c>
      <c r="N48" s="31">
        <v>0.20353773444251946</v>
      </c>
      <c r="O48" s="31">
        <v>0.20246171925845041</v>
      </c>
      <c r="P48" s="31">
        <v>0.20214836980500231</v>
      </c>
      <c r="Q48" s="31">
        <f>'RSF.2'!Q49/'RSF.2'!Q$56</f>
        <v>0.2017767173392557</v>
      </c>
      <c r="R48" s="31">
        <f>'RSF.2'!R49/'RSF.2'!R$56</f>
        <v>0.20005471120032828</v>
      </c>
      <c r="S48" s="31">
        <f>'RSF.2'!S49/'RSF.2'!S$56</f>
        <v>0.20075096903224909</v>
      </c>
      <c r="T48" s="31">
        <f>'RSF.2'!T49/'RSF.2'!T$56</f>
        <v>0.19719408952380954</v>
      </c>
      <c r="U48" s="31">
        <f>'RSF.2'!U49/'RSF.2'!U$56</f>
        <v>0.19846992850793652</v>
      </c>
      <c r="V48" s="31">
        <f>'RSF.2'!V49/'RSF.2'!V$56</f>
        <v>0.19768548041269846</v>
      </c>
      <c r="W48" s="31">
        <f>'RSF.2'!W49/'RSF.2'!W$56</f>
        <v>0.19644370994844298</v>
      </c>
      <c r="X48" s="31">
        <f>'RSF.2'!X49/'RSF.2'!X$56</f>
        <v>0.1971880199499316</v>
      </c>
      <c r="Y48" s="31">
        <f>'RSF.2'!Y49/'RSF.2'!Y$56</f>
        <v>0.19473341035538835</v>
      </c>
    </row>
    <row r="49" spans="1:25" x14ac:dyDescent="0.25">
      <c r="B49" s="21"/>
      <c r="C49" s="148"/>
      <c r="D49" t="s">
        <v>38</v>
      </c>
      <c r="E49" s="31">
        <v>7.3588583100408528E-2</v>
      </c>
      <c r="F49" s="31">
        <v>7.0647843543254929E-2</v>
      </c>
      <c r="G49" s="31">
        <v>7.1040170610053702E-2</v>
      </c>
      <c r="H49" s="31">
        <v>6.4445553892750959E-2</v>
      </c>
      <c r="I49" s="31">
        <v>6.5485500741336619E-2</v>
      </c>
      <c r="J49" s="31">
        <v>6.3902280763322994E-2</v>
      </c>
      <c r="K49" s="31">
        <v>6.2520149519495916E-2</v>
      </c>
      <c r="L49" s="31">
        <v>6.1471703262339562E-2</v>
      </c>
      <c r="M49" s="31">
        <v>6.1931569319788091E-2</v>
      </c>
      <c r="N49" s="31">
        <v>5.6714328503438993E-2</v>
      </c>
      <c r="O49" s="31">
        <v>5.5708600042440944E-2</v>
      </c>
      <c r="P49" s="31">
        <v>5.43556354732821E-2</v>
      </c>
      <c r="Q49" s="31">
        <f>'RSF.2'!Q50/'RSF.2'!Q$56</f>
        <v>5.3452826844842746E-2</v>
      </c>
      <c r="R49" s="31">
        <f>'RSF.2'!R50/'RSF.2'!R$56</f>
        <v>5.2510503648396357E-2</v>
      </c>
      <c r="S49" s="31">
        <f>'RSF.2'!S50/'RSF.2'!S$56</f>
        <v>5.2527505856447797E-2</v>
      </c>
      <c r="T49" s="31">
        <f>'RSF.2'!T50/'RSF.2'!T$56</f>
        <v>4.8870093047619044E-2</v>
      </c>
      <c r="U49" s="31">
        <f>'RSF.2'!U50/'RSF.2'!U$56</f>
        <v>4.8922366000000009E-2</v>
      </c>
      <c r="V49" s="31">
        <f>'RSF.2'!V50/'RSF.2'!V$56</f>
        <v>4.7855697619047628E-2</v>
      </c>
      <c r="W49" s="31">
        <f>'RSF.2'!W50/'RSF.2'!W$56</f>
        <v>4.979957200436106E-2</v>
      </c>
      <c r="X49" s="31">
        <f>'RSF.2'!X50/'RSF.2'!X$56</f>
        <v>5.0661830990212563E-2</v>
      </c>
      <c r="Y49" s="31">
        <f>'RSF.2'!Y50/'RSF.2'!Y$56</f>
        <v>4.6126917969718316E-2</v>
      </c>
    </row>
    <row r="50" spans="1:25" x14ac:dyDescent="0.25">
      <c r="B50" s="21"/>
      <c r="C50" s="148"/>
      <c r="D50" t="s">
        <v>39</v>
      </c>
      <c r="E50" s="31">
        <v>8.6528488497097392E-2</v>
      </c>
      <c r="F50" s="31">
        <v>8.3778200316547355E-2</v>
      </c>
      <c r="G50" s="31">
        <v>8.4182134683951429E-2</v>
      </c>
      <c r="H50" s="31">
        <v>9.1266287641440944E-2</v>
      </c>
      <c r="I50" s="31">
        <v>8.4838880586328325E-2</v>
      </c>
      <c r="J50" s="31">
        <v>9.003073739637843E-2</v>
      </c>
      <c r="K50" s="31">
        <v>9.2879897702408717E-2</v>
      </c>
      <c r="L50" s="31">
        <v>9.23558748917295E-2</v>
      </c>
      <c r="M50" s="31">
        <v>9.442565293088577E-2</v>
      </c>
      <c r="N50" s="31">
        <v>0.10253622249715814</v>
      </c>
      <c r="O50" s="31">
        <v>0.10501017241145566</v>
      </c>
      <c r="P50" s="31">
        <v>0.10430934739477739</v>
      </c>
      <c r="Q50" s="31">
        <f>'RSF.2'!Q51/'RSF.2'!Q$56</f>
        <v>0.1041819603472732</v>
      </c>
      <c r="R50" s="31">
        <f>'RSF.2'!R51/'RSF.2'!R$56</f>
        <v>0.10928198398902522</v>
      </c>
      <c r="S50" s="31">
        <f>'RSF.2'!S51/'RSF.2'!S$56</f>
        <v>0.11122151622002679</v>
      </c>
      <c r="T50" s="31">
        <f>'RSF.2'!T51/'RSF.2'!T$56</f>
        <v>0.11247376476190477</v>
      </c>
      <c r="U50" s="31">
        <f>'RSF.2'!U51/'RSF.2'!U$56</f>
        <v>0.11196722650793653</v>
      </c>
      <c r="V50" s="31">
        <f>'RSF.2'!V51/'RSF.2'!V$56</f>
        <v>0.1126709337777778</v>
      </c>
      <c r="W50" s="31">
        <f>'RSF.2'!W51/'RSF.2'!W$56</f>
        <v>0.11569801597742779</v>
      </c>
      <c r="X50" s="31">
        <f>'RSF.2'!X51/'RSF.2'!X$56</f>
        <v>0.11452618749889366</v>
      </c>
      <c r="Y50" s="31">
        <f>'RSF.2'!Y51/'RSF.2'!Y$56</f>
        <v>0.11398432514647568</v>
      </c>
    </row>
    <row r="51" spans="1:25" x14ac:dyDescent="0.25">
      <c r="B51" s="21"/>
      <c r="C51" s="149"/>
      <c r="D51" s="15" t="s">
        <v>17</v>
      </c>
      <c r="E51" s="50">
        <v>0.9868593850784777</v>
      </c>
      <c r="F51" s="50">
        <v>0.9869040498116306</v>
      </c>
      <c r="G51" s="50">
        <v>0.98656144967494652</v>
      </c>
      <c r="H51" s="50">
        <v>0.97479289815844705</v>
      </c>
      <c r="I51" s="50">
        <v>0.97348459391361086</v>
      </c>
      <c r="J51" s="50">
        <v>0.97309149275512219</v>
      </c>
      <c r="K51" s="50">
        <v>0.97366870353469004</v>
      </c>
      <c r="L51" s="50">
        <v>0.97329764032042831</v>
      </c>
      <c r="M51" s="50">
        <v>0.97144441144670957</v>
      </c>
      <c r="N51" s="50">
        <v>0.97181027648756046</v>
      </c>
      <c r="O51" s="50">
        <v>0.97207192283331689</v>
      </c>
      <c r="P51" s="50">
        <v>0.97156974032639642</v>
      </c>
      <c r="Q51" s="50">
        <f>'RSF.2'!Q52/'RSF.2'!Q$56</f>
        <v>0.97276156990920515</v>
      </c>
      <c r="R51" s="50">
        <f>'RSF.2'!R52/'RSF.2'!R$56</f>
        <v>0.97228266650036288</v>
      </c>
      <c r="S51" s="50">
        <f>'RSF.2'!S52/'RSF.2'!S$56</f>
        <v>0.97255437070433859</v>
      </c>
      <c r="T51" s="50">
        <f>'RSF.2'!T52/'RSF.2'!T$56</f>
        <v>0.96189093349206356</v>
      </c>
      <c r="U51" s="50">
        <f>'RSF.2'!U52/'RSF.2'!U$56</f>
        <v>0.96566903704761908</v>
      </c>
      <c r="V51" s="50">
        <f>'RSF.2'!V52/'RSF.2'!V$56</f>
        <v>0.96430277631746042</v>
      </c>
      <c r="W51" s="50">
        <f>'RSF.2'!W52/'RSF.2'!W$56</f>
        <v>0.96304274589433969</v>
      </c>
      <c r="X51" s="50">
        <f>'RSF.2'!X52/'RSF.2'!X$56</f>
        <v>0.96202999449548876</v>
      </c>
      <c r="Y51" s="50">
        <f>'RSF.2'!Y52/'RSF.2'!Y$56</f>
        <v>0.96509289730047887</v>
      </c>
    </row>
    <row r="52" spans="1:25" x14ac:dyDescent="0.25">
      <c r="B52" s="21"/>
      <c r="C52" s="56" t="s">
        <v>105</v>
      </c>
      <c r="D52" s="6"/>
      <c r="E52" s="51">
        <v>1.1307568264889271E-2</v>
      </c>
      <c r="F52" s="51">
        <v>1.1180805074311878E-2</v>
      </c>
      <c r="G52" s="51">
        <v>1.1418812636764308E-2</v>
      </c>
      <c r="H52" s="51">
        <v>2.1659524370376441E-2</v>
      </c>
      <c r="I52" s="51">
        <v>2.2529297623238728E-2</v>
      </c>
      <c r="J52" s="51">
        <v>2.3025433148587831E-2</v>
      </c>
      <c r="K52" s="51">
        <v>2.295770663163722E-2</v>
      </c>
      <c r="L52" s="51">
        <v>2.3519811717762261E-2</v>
      </c>
      <c r="M52" s="51">
        <v>2.4713948424087997E-2</v>
      </c>
      <c r="N52" s="51">
        <v>2.5001298971412039E-2</v>
      </c>
      <c r="O52" s="51">
        <v>2.4579173675408638E-2</v>
      </c>
      <c r="P52" s="51">
        <v>2.478577765685195E-2</v>
      </c>
      <c r="Q52" s="51">
        <f>'RSF.2'!Q53/'RSF.2'!Q$56</f>
        <v>2.3169736743899123E-2</v>
      </c>
      <c r="R52" s="51">
        <f>'RSF.2'!R53/'RSF.2'!R$56</f>
        <v>2.4171123478360076E-2</v>
      </c>
      <c r="S52" s="51">
        <f>'RSF.2'!S53/'RSF.2'!S$56</f>
        <v>2.3664151081219862E-2</v>
      </c>
      <c r="T52" s="51">
        <f>'RSF.2'!T53/'RSF.2'!T$56</f>
        <v>3.2139710857142852E-2</v>
      </c>
      <c r="U52" s="51">
        <f>'RSF.2'!U53/'RSF.2'!U$56</f>
        <v>2.7676453587301583E-2</v>
      </c>
      <c r="V52" s="51">
        <f>'RSF.2'!V53/'RSF.2'!V$56</f>
        <v>2.933768761904762E-2</v>
      </c>
      <c r="W52" s="51">
        <f>'RSF.2'!W53/'RSF.2'!W$56</f>
        <v>3.0170206536530894E-2</v>
      </c>
      <c r="X52" s="51">
        <f>'RSF.2'!X53/'RSF.2'!X$56</f>
        <v>2.9496493963754897E-2</v>
      </c>
      <c r="Y52" s="51">
        <f>'RSF.2'!Y53/'RSF.2'!Y$56</f>
        <v>2.6579367302431087E-2</v>
      </c>
    </row>
    <row r="53" spans="1:25" x14ac:dyDescent="0.25">
      <c r="B53" s="21"/>
      <c r="C53" s="55" t="s">
        <v>40</v>
      </c>
      <c r="E53" s="31">
        <v>5.1096538378843251E-4</v>
      </c>
      <c r="F53" s="31">
        <v>6.7564614089529729E-4</v>
      </c>
      <c r="G53" s="31">
        <v>7.2456482945732804E-4</v>
      </c>
      <c r="H53" s="31">
        <v>1.6760244399010023E-3</v>
      </c>
      <c r="I53" s="31">
        <v>1.9475984231594871E-3</v>
      </c>
      <c r="J53" s="31">
        <v>1.8269910760441831E-3</v>
      </c>
      <c r="K53" s="31">
        <v>1.7590959573585082E-3</v>
      </c>
      <c r="L53" s="31">
        <v>1.7540999789508003E-3</v>
      </c>
      <c r="M53" s="31">
        <v>2.146502025506483E-3</v>
      </c>
      <c r="N53" s="31">
        <v>1.2528668536423324E-3</v>
      </c>
      <c r="O53" s="31">
        <v>1.5814845819907076E-3</v>
      </c>
      <c r="P53" s="31">
        <v>1.8383463302666569E-3</v>
      </c>
      <c r="Q53" s="31">
        <f>'RSF.2'!Q54/'RSF.2'!Q$56</f>
        <v>2.213400007378E-3</v>
      </c>
      <c r="R53" s="31">
        <f>'RSF.2'!R54/'RSF.2'!R$56</f>
        <v>1.6960300101761803E-3</v>
      </c>
      <c r="S53" s="31">
        <f>'RSF.2'!S54/'RSF.2'!S$56</f>
        <v>1.7218701393676382E-3</v>
      </c>
      <c r="T53" s="31">
        <f>'RSF.2'!T54/'RSF.2'!T$56</f>
        <v>2.3218059682539685E-3</v>
      </c>
      <c r="U53" s="31">
        <f>'RSF.2'!U54/'RSF.2'!U$56</f>
        <v>2.7252210158730159E-3</v>
      </c>
      <c r="V53" s="31">
        <f>'RSF.2'!V54/'RSF.2'!V$56</f>
        <v>2.3812765396825403E-3</v>
      </c>
      <c r="W53" s="31">
        <f>'RSF.2'!W54/'RSF.2'!W$56</f>
        <v>2.4960050208650258E-3</v>
      </c>
      <c r="X53" s="31">
        <f>'RSF.2'!X54/'RSF.2'!X$56</f>
        <v>3.6178580389817491E-3</v>
      </c>
      <c r="Y53" s="31">
        <f>'RSF.2'!Y54/'RSF.2'!Y$56</f>
        <v>3.7962158731363873E-3</v>
      </c>
    </row>
    <row r="54" spans="1:25" x14ac:dyDescent="0.25">
      <c r="B54" s="21"/>
      <c r="C54" s="56" t="s">
        <v>41</v>
      </c>
      <c r="D54" s="6"/>
      <c r="E54" s="51">
        <v>1.3219737690819179E-3</v>
      </c>
      <c r="F54" s="51">
        <v>1.2394989731620662E-3</v>
      </c>
      <c r="G54" s="51">
        <v>1.2951646565516201E-3</v>
      </c>
      <c r="H54" s="51">
        <v>1.8715675716000843E-3</v>
      </c>
      <c r="I54" s="51">
        <v>2.0385100399909644E-3</v>
      </c>
      <c r="J54" s="51">
        <v>2.0560830202456882E-3</v>
      </c>
      <c r="K54" s="51">
        <v>1.6144938763142944E-3</v>
      </c>
      <c r="L54" s="51">
        <v>1.4284479828586241E-3</v>
      </c>
      <c r="M54" s="51">
        <v>1.6951381036960915E-3</v>
      </c>
      <c r="N54" s="51">
        <v>1.9355576873853226E-3</v>
      </c>
      <c r="O54" s="51">
        <v>1.7674189092837186E-3</v>
      </c>
      <c r="P54" s="51">
        <v>1.8061356864850968E-3</v>
      </c>
      <c r="Q54" s="51">
        <f>'RSF.2'!Q55/'RSF.2'!Q$56</f>
        <v>1.8552933395176443E-3</v>
      </c>
      <c r="R54" s="51">
        <f>'RSF.2'!R55/'RSF.2'!R$56</f>
        <v>1.85018001110108E-3</v>
      </c>
      <c r="S54" s="51">
        <f>'RSF.2'!S55/'RSF.2'!S$56</f>
        <v>2.0596079798357804E-3</v>
      </c>
      <c r="T54" s="51">
        <f>'RSF.2'!T55/'RSF.2'!T$56</f>
        <v>3.6475472063492074E-3</v>
      </c>
      <c r="U54" s="51">
        <f>'RSF.2'!U55/'RSF.2'!U$56</f>
        <v>3.9292855238095238E-3</v>
      </c>
      <c r="V54" s="51">
        <f>'RSF.2'!V55/'RSF.2'!V$56</f>
        <v>3.9782595238095249E-3</v>
      </c>
      <c r="W54" s="51">
        <f>'RSF.2'!W55/'RSF.2'!W$56</f>
        <v>4.2910425482646257E-3</v>
      </c>
      <c r="X54" s="51">
        <f>'RSF.2'!X55/'RSF.2'!X$56</f>
        <v>4.8556535652668643E-3</v>
      </c>
      <c r="Y54" s="51">
        <f>'RSF.2'!Y55/'RSF.2'!Y$56</f>
        <v>4.5315195239533819E-3</v>
      </c>
    </row>
    <row r="55" spans="1:25" x14ac:dyDescent="0.25">
      <c r="B55" s="20"/>
      <c r="C55" s="76" t="s">
        <v>17</v>
      </c>
      <c r="D55" s="83"/>
      <c r="E55" s="84">
        <v>1</v>
      </c>
      <c r="F55" s="84">
        <v>1</v>
      </c>
      <c r="G55" s="84">
        <v>1</v>
      </c>
      <c r="H55" s="84">
        <v>1</v>
      </c>
      <c r="I55" s="84">
        <v>1</v>
      </c>
      <c r="J55" s="84">
        <v>1</v>
      </c>
      <c r="K55" s="84">
        <v>1</v>
      </c>
      <c r="L55" s="84">
        <v>1</v>
      </c>
      <c r="M55" s="84">
        <v>1</v>
      </c>
      <c r="N55" s="84">
        <v>1</v>
      </c>
      <c r="O55" s="84">
        <v>1</v>
      </c>
      <c r="P55" s="84">
        <v>1</v>
      </c>
      <c r="Q55" s="84">
        <f>'RSF.2'!Q56/'RSF.2'!Q$56</f>
        <v>1</v>
      </c>
      <c r="R55" s="84">
        <f>'RSF.2'!R56/'RSF.2'!R$56</f>
        <v>1</v>
      </c>
      <c r="S55" s="84">
        <f>'RSF.2'!S56/'RSF.2'!S$56</f>
        <v>1</v>
      </c>
      <c r="T55" s="84">
        <f>'RSF.2'!T56/'RSF.2'!T$56</f>
        <v>1</v>
      </c>
      <c r="U55" s="84">
        <f>'RSF.2'!U56/'RSF.2'!U$56</f>
        <v>1</v>
      </c>
      <c r="V55" s="84">
        <f>'RSF.2'!V56/'RSF.2'!V$56</f>
        <v>1</v>
      </c>
      <c r="W55" s="84">
        <f>'RSF.2'!W56/'RSF.2'!W$56</f>
        <v>1</v>
      </c>
      <c r="X55" s="84">
        <f>'RSF.2'!X56/'RSF.2'!X$56</f>
        <v>1</v>
      </c>
      <c r="Y55" s="84">
        <f>'RSF.2'!Y56/'RSF.2'!Y$56</f>
        <v>1</v>
      </c>
    </row>
    <row r="57" spans="1:25" x14ac:dyDescent="0.25">
      <c r="B57" t="s">
        <v>19</v>
      </c>
    </row>
    <row r="58" spans="1:25" x14ac:dyDescent="0.25">
      <c r="A58">
        <v>1</v>
      </c>
      <c r="B58" s="42" t="s">
        <v>44</v>
      </c>
    </row>
    <row r="59" spans="1:25" x14ac:dyDescent="0.25">
      <c r="A59">
        <v>2</v>
      </c>
      <c r="B59" t="s">
        <v>45</v>
      </c>
    </row>
    <row r="60" spans="1:25" x14ac:dyDescent="0.25">
      <c r="A60">
        <v>3</v>
      </c>
      <c r="B60" t="s">
        <v>104</v>
      </c>
    </row>
    <row r="61" spans="1:25" x14ac:dyDescent="0.25">
      <c r="A61">
        <v>4</v>
      </c>
      <c r="B61" t="s">
        <v>46</v>
      </c>
    </row>
    <row r="62" spans="1:25" x14ac:dyDescent="0.25">
      <c r="A62">
        <v>5</v>
      </c>
      <c r="B62" t="s">
        <v>47</v>
      </c>
    </row>
    <row r="63" spans="1:25" x14ac:dyDescent="0.25">
      <c r="A63">
        <v>6</v>
      </c>
      <c r="B63" t="s">
        <v>52</v>
      </c>
    </row>
    <row r="66" spans="2:2" x14ac:dyDescent="0.25">
      <c r="B66" t="s">
        <v>49</v>
      </c>
    </row>
  </sheetData>
  <mergeCells count="4">
    <mergeCell ref="C4:C12"/>
    <mergeCell ref="C17:C25"/>
    <mergeCell ref="C30:C38"/>
    <mergeCell ref="C43:C51"/>
  </mergeCells>
  <phoneticPr fontId="7"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9"/>
  <sheetViews>
    <sheetView zoomScale="80" workbookViewId="0"/>
  </sheetViews>
  <sheetFormatPr defaultColWidth="9.1796875" defaultRowHeight="12.5" x14ac:dyDescent="0.25"/>
  <cols>
    <col min="1" max="1" width="3" customWidth="1"/>
    <col min="2" max="2" width="40" customWidth="1"/>
    <col min="3" max="3" width="42.26953125" customWidth="1"/>
    <col min="4" max="6" width="10.7265625" customWidth="1"/>
    <col min="7" max="7" width="4.453125" customWidth="1"/>
    <col min="8" max="16" width="10.7265625" customWidth="1"/>
  </cols>
  <sheetData>
    <row r="1" spans="2:16" s="12" customFormat="1" ht="15.5" x14ac:dyDescent="0.35">
      <c r="B1" s="2" t="s">
        <v>53</v>
      </c>
      <c r="C1" s="2"/>
      <c r="E1" s="117"/>
    </row>
    <row r="3" spans="2:16" ht="38.25" customHeight="1" x14ac:dyDescent="0.25">
      <c r="B3" s="58" t="s">
        <v>54</v>
      </c>
      <c r="C3" s="59" t="s">
        <v>55</v>
      </c>
      <c r="D3" s="10">
        <v>2004</v>
      </c>
      <c r="E3" s="10">
        <v>2005</v>
      </c>
      <c r="F3" s="10">
        <v>2007</v>
      </c>
      <c r="G3" s="154" t="s">
        <v>56</v>
      </c>
      <c r="H3" s="10">
        <v>2009</v>
      </c>
      <c r="I3" s="10">
        <v>2011</v>
      </c>
      <c r="J3" s="10">
        <v>2013</v>
      </c>
      <c r="K3" s="10">
        <v>2015</v>
      </c>
      <c r="L3" s="10">
        <v>2017</v>
      </c>
      <c r="M3" s="10">
        <v>2019</v>
      </c>
      <c r="N3" s="10">
        <v>2021</v>
      </c>
      <c r="O3" s="10">
        <v>2023</v>
      </c>
      <c r="P3" s="37"/>
    </row>
    <row r="4" spans="2:16" x14ac:dyDescent="0.25">
      <c r="B4" s="62" t="s">
        <v>57</v>
      </c>
      <c r="C4" s="54" t="s">
        <v>58</v>
      </c>
      <c r="D4" s="121">
        <v>26</v>
      </c>
      <c r="E4" s="121">
        <v>21</v>
      </c>
      <c r="F4" s="121">
        <v>55</v>
      </c>
      <c r="G4" s="155"/>
      <c r="H4" s="39">
        <v>71</v>
      </c>
      <c r="I4" s="39">
        <v>55</v>
      </c>
      <c r="J4" s="39">
        <v>56</v>
      </c>
      <c r="K4" s="39">
        <v>62</v>
      </c>
      <c r="L4" s="39">
        <v>64</v>
      </c>
      <c r="M4" s="39">
        <v>71</v>
      </c>
      <c r="N4" s="39">
        <v>92</v>
      </c>
      <c r="O4" s="39">
        <v>86</v>
      </c>
      <c r="P4" s="32"/>
    </row>
    <row r="5" spans="2:16" x14ac:dyDescent="0.25">
      <c r="B5" s="21"/>
      <c r="C5" s="55" t="s">
        <v>59</v>
      </c>
      <c r="D5" s="40">
        <v>134</v>
      </c>
      <c r="E5" s="40">
        <v>173</v>
      </c>
      <c r="F5" s="40">
        <v>155</v>
      </c>
      <c r="G5" s="155"/>
      <c r="H5" s="40">
        <v>188</v>
      </c>
      <c r="I5" s="40">
        <v>187</v>
      </c>
      <c r="J5" s="40">
        <v>168</v>
      </c>
      <c r="K5" s="40">
        <v>188</v>
      </c>
      <c r="L5" s="40">
        <v>255</v>
      </c>
      <c r="M5" s="40">
        <v>326</v>
      </c>
      <c r="N5" s="40">
        <v>371</v>
      </c>
      <c r="O5" s="40">
        <v>378</v>
      </c>
      <c r="P5" s="28"/>
    </row>
    <row r="6" spans="2:16" x14ac:dyDescent="0.25">
      <c r="B6" s="21"/>
      <c r="C6" s="55" t="s">
        <v>60</v>
      </c>
      <c r="D6" s="40">
        <v>30</v>
      </c>
      <c r="E6" s="40">
        <v>38</v>
      </c>
      <c r="F6" s="40">
        <v>38</v>
      </c>
      <c r="G6" s="155"/>
      <c r="H6" s="40">
        <v>56</v>
      </c>
      <c r="I6" s="40">
        <v>67</v>
      </c>
      <c r="J6" s="40">
        <v>51</v>
      </c>
      <c r="K6" s="40">
        <v>85</v>
      </c>
      <c r="L6" s="40">
        <v>62</v>
      </c>
      <c r="M6" s="40">
        <v>81</v>
      </c>
      <c r="N6" s="40">
        <v>66</v>
      </c>
      <c r="O6" s="40">
        <v>115</v>
      </c>
      <c r="P6" s="28"/>
    </row>
    <row r="7" spans="2:16" x14ac:dyDescent="0.25">
      <c r="B7" s="21"/>
      <c r="C7" s="55" t="s">
        <v>61</v>
      </c>
      <c r="D7" s="40">
        <v>8</v>
      </c>
      <c r="E7" s="40">
        <v>8</v>
      </c>
      <c r="F7" s="40">
        <v>12</v>
      </c>
      <c r="G7" s="155"/>
      <c r="H7" s="40">
        <v>13</v>
      </c>
      <c r="I7" s="40">
        <v>20</v>
      </c>
      <c r="J7" s="40">
        <v>20</v>
      </c>
      <c r="K7" s="40">
        <v>14</v>
      </c>
      <c r="L7" s="40">
        <v>22</v>
      </c>
      <c r="M7" s="40">
        <v>14</v>
      </c>
      <c r="N7" s="40">
        <v>27</v>
      </c>
      <c r="O7" s="40">
        <v>30</v>
      </c>
      <c r="P7" s="28"/>
    </row>
    <row r="8" spans="2:16" x14ac:dyDescent="0.25">
      <c r="B8" s="21"/>
      <c r="C8" s="55" t="s">
        <v>62</v>
      </c>
      <c r="D8" s="40">
        <v>2</v>
      </c>
      <c r="E8" s="40">
        <v>2</v>
      </c>
      <c r="F8" s="40">
        <v>2</v>
      </c>
      <c r="G8" s="155"/>
      <c r="H8" s="40">
        <v>2</v>
      </c>
      <c r="I8" s="40">
        <v>2</v>
      </c>
      <c r="J8" s="40">
        <v>3</v>
      </c>
      <c r="K8" s="40">
        <v>2</v>
      </c>
      <c r="L8" s="40">
        <v>2</v>
      </c>
      <c r="M8" s="40">
        <v>3</v>
      </c>
      <c r="N8" s="40">
        <v>3</v>
      </c>
      <c r="O8" s="40">
        <v>6</v>
      </c>
      <c r="P8" s="28"/>
    </row>
    <row r="9" spans="2:16" x14ac:dyDescent="0.25">
      <c r="B9" s="20"/>
      <c r="C9" s="56" t="s">
        <v>17</v>
      </c>
      <c r="D9" s="41">
        <v>200</v>
      </c>
      <c r="E9" s="41">
        <v>242</v>
      </c>
      <c r="F9" s="41">
        <v>262</v>
      </c>
      <c r="G9" s="155"/>
      <c r="H9" s="41">
        <v>330</v>
      </c>
      <c r="I9" s="41">
        <v>331</v>
      </c>
      <c r="J9" s="41">
        <v>298</v>
      </c>
      <c r="K9" s="41">
        <v>351</v>
      </c>
      <c r="L9" s="41">
        <v>405</v>
      </c>
      <c r="M9" s="41">
        <v>495</v>
      </c>
      <c r="N9" s="41">
        <v>559</v>
      </c>
      <c r="O9" s="41">
        <v>615</v>
      </c>
      <c r="P9" s="28"/>
    </row>
    <row r="10" spans="2:16" x14ac:dyDescent="0.25">
      <c r="B10" s="21" t="s">
        <v>63</v>
      </c>
      <c r="C10" s="55"/>
      <c r="D10" s="40">
        <v>38</v>
      </c>
      <c r="E10" s="40">
        <v>48</v>
      </c>
      <c r="F10" s="40">
        <v>30</v>
      </c>
      <c r="G10" s="155"/>
      <c r="H10" s="40">
        <v>41</v>
      </c>
      <c r="I10" s="40">
        <v>33</v>
      </c>
      <c r="J10" s="40">
        <v>33</v>
      </c>
      <c r="K10" s="40">
        <v>31</v>
      </c>
      <c r="L10" s="40">
        <v>43</v>
      </c>
      <c r="M10" s="40">
        <v>61</v>
      </c>
      <c r="N10" s="40">
        <v>60</v>
      </c>
      <c r="O10" s="40">
        <v>50</v>
      </c>
      <c r="P10" s="28"/>
    </row>
    <row r="11" spans="2:16" x14ac:dyDescent="0.25">
      <c r="B11" s="21" t="s">
        <v>64</v>
      </c>
      <c r="C11" s="55"/>
      <c r="D11" s="40">
        <v>19</v>
      </c>
      <c r="E11" s="40">
        <v>20</v>
      </c>
      <c r="F11" s="40">
        <v>22</v>
      </c>
      <c r="G11" s="155"/>
      <c r="H11" s="40">
        <v>24</v>
      </c>
      <c r="I11" s="40">
        <v>29</v>
      </c>
      <c r="J11" s="40">
        <v>27</v>
      </c>
      <c r="K11" s="40">
        <v>31</v>
      </c>
      <c r="L11" s="40">
        <v>25</v>
      </c>
      <c r="M11" s="40">
        <v>40</v>
      </c>
      <c r="N11" s="40" t="s">
        <v>65</v>
      </c>
      <c r="O11" s="40" t="s">
        <v>65</v>
      </c>
      <c r="P11" s="28"/>
    </row>
    <row r="12" spans="2:16" x14ac:dyDescent="0.25">
      <c r="B12" s="21" t="s">
        <v>66</v>
      </c>
      <c r="C12" s="55"/>
      <c r="D12" s="40">
        <v>9</v>
      </c>
      <c r="E12" s="40">
        <v>10</v>
      </c>
      <c r="F12" s="40">
        <v>10</v>
      </c>
      <c r="G12" s="155"/>
      <c r="H12" s="40">
        <v>20</v>
      </c>
      <c r="I12" s="40">
        <v>29</v>
      </c>
      <c r="J12" s="40">
        <v>25</v>
      </c>
      <c r="K12" s="40">
        <v>15</v>
      </c>
      <c r="L12" s="40">
        <v>15</v>
      </c>
      <c r="M12" s="40">
        <v>22</v>
      </c>
      <c r="N12" s="40">
        <v>38</v>
      </c>
      <c r="O12" s="40">
        <v>56</v>
      </c>
      <c r="P12" s="28"/>
    </row>
    <row r="13" spans="2:16" x14ac:dyDescent="0.25">
      <c r="B13" s="20" t="s">
        <v>16</v>
      </c>
      <c r="C13" s="55"/>
      <c r="D13" s="40">
        <v>19</v>
      </c>
      <c r="E13" s="40">
        <v>22</v>
      </c>
      <c r="F13" s="40">
        <v>22</v>
      </c>
      <c r="G13" s="155"/>
      <c r="H13" s="40">
        <v>27</v>
      </c>
      <c r="I13" s="40">
        <v>27</v>
      </c>
      <c r="J13" s="40">
        <v>30</v>
      </c>
      <c r="K13" s="40">
        <v>31</v>
      </c>
      <c r="L13" s="40">
        <v>33</v>
      </c>
      <c r="M13" s="40">
        <v>92</v>
      </c>
      <c r="N13" s="40" t="s">
        <v>65</v>
      </c>
      <c r="O13" s="40" t="s">
        <v>65</v>
      </c>
      <c r="P13" s="28"/>
    </row>
    <row r="14" spans="2:16" ht="15" customHeight="1" x14ac:dyDescent="0.25">
      <c r="B14" s="19" t="s">
        <v>17</v>
      </c>
      <c r="C14" s="56"/>
      <c r="D14" s="41">
        <v>287</v>
      </c>
      <c r="E14" s="41">
        <v>340</v>
      </c>
      <c r="F14" s="41">
        <v>345</v>
      </c>
      <c r="G14" s="156"/>
      <c r="H14" s="39">
        <v>441</v>
      </c>
      <c r="I14" s="41">
        <v>450</v>
      </c>
      <c r="J14" s="41">
        <v>415</v>
      </c>
      <c r="K14" s="41">
        <v>458</v>
      </c>
      <c r="L14" s="41">
        <v>521</v>
      </c>
      <c r="M14" s="41">
        <v>710</v>
      </c>
      <c r="N14" s="41">
        <v>743</v>
      </c>
      <c r="O14" s="41">
        <v>828</v>
      </c>
      <c r="P14" s="36"/>
    </row>
    <row r="15" spans="2:16" x14ac:dyDescent="0.25">
      <c r="D15" s="13"/>
      <c r="E15" s="13"/>
      <c r="F15" s="13"/>
      <c r="G15" s="13"/>
      <c r="H15" s="13"/>
      <c r="J15" s="27"/>
      <c r="N15" s="115" t="s">
        <v>67</v>
      </c>
      <c r="O15" s="115"/>
    </row>
    <row r="16" spans="2:16" x14ac:dyDescent="0.25">
      <c r="I16" s="27"/>
      <c r="J16" s="27"/>
      <c r="K16" s="27"/>
      <c r="L16" s="27"/>
      <c r="M16" s="27"/>
      <c r="N16" s="27"/>
      <c r="O16" s="122">
        <f>O5/O14</f>
        <v>0.45652173913043476</v>
      </c>
    </row>
    <row r="17" spans="1:15" x14ac:dyDescent="0.25">
      <c r="B17" s="157" t="s">
        <v>68</v>
      </c>
      <c r="C17" s="157"/>
      <c r="D17" s="157"/>
      <c r="E17" s="157"/>
      <c r="F17" s="157"/>
      <c r="G17" s="157"/>
      <c r="H17" s="157"/>
      <c r="I17" s="157"/>
      <c r="J17" s="157"/>
      <c r="K17" s="157"/>
      <c r="L17" s="157"/>
      <c r="M17" s="157"/>
      <c r="N17" s="157"/>
    </row>
    <row r="18" spans="1:15" ht="39.75" customHeight="1" x14ac:dyDescent="0.25">
      <c r="B18" s="58" t="s">
        <v>54</v>
      </c>
      <c r="C18" s="59" t="s">
        <v>55</v>
      </c>
      <c r="D18" s="10">
        <v>2004</v>
      </c>
      <c r="E18" s="10">
        <v>2005</v>
      </c>
      <c r="F18" s="10">
        <v>2007</v>
      </c>
      <c r="G18" s="154" t="s">
        <v>56</v>
      </c>
      <c r="H18" s="10">
        <v>2009</v>
      </c>
      <c r="I18" s="10">
        <v>2011</v>
      </c>
      <c r="J18" s="10">
        <v>2013</v>
      </c>
      <c r="K18" s="10">
        <v>2015</v>
      </c>
      <c r="L18" s="10">
        <v>2017</v>
      </c>
      <c r="M18" s="10">
        <v>2019</v>
      </c>
      <c r="N18" s="10">
        <v>2021</v>
      </c>
      <c r="O18" s="10">
        <v>2023</v>
      </c>
    </row>
    <row r="19" spans="1:15" x14ac:dyDescent="0.25">
      <c r="B19" s="62" t="s">
        <v>57</v>
      </c>
      <c r="C19" s="54" t="s">
        <v>58</v>
      </c>
      <c r="D19" s="123">
        <v>9.0592334494773524E-2</v>
      </c>
      <c r="E19" s="124">
        <v>6.1764705882352944E-2</v>
      </c>
      <c r="F19" s="124">
        <v>0.15942028985507245</v>
      </c>
      <c r="G19" s="155"/>
      <c r="H19" s="53">
        <v>0.16099773242630386</v>
      </c>
      <c r="I19" s="53">
        <v>0.12222222222222222</v>
      </c>
      <c r="J19" s="53">
        <f>J4/SUM(J$9:J$13)</f>
        <v>0.13559322033898305</v>
      </c>
      <c r="K19" s="53">
        <f>K4/K$14</f>
        <v>0.13537117903930132</v>
      </c>
      <c r="L19" s="53">
        <f t="shared" ref="L19:M29" si="0">L4/L$14</f>
        <v>0.12284069097888675</v>
      </c>
      <c r="M19" s="53">
        <f t="shared" si="0"/>
        <v>0.1</v>
      </c>
      <c r="N19" s="53">
        <f t="shared" ref="N19:O19" si="1">N4/N$14</f>
        <v>0.12382234185733512</v>
      </c>
      <c r="O19" s="53">
        <f t="shared" si="1"/>
        <v>0.10386473429951691</v>
      </c>
    </row>
    <row r="20" spans="1:15" x14ac:dyDescent="0.25">
      <c r="B20" s="21"/>
      <c r="C20" s="55" t="s">
        <v>59</v>
      </c>
      <c r="D20" s="36">
        <v>0.46689895470383275</v>
      </c>
      <c r="E20" s="36">
        <v>0.50882352941176467</v>
      </c>
      <c r="F20" s="36">
        <v>0.44927536231884058</v>
      </c>
      <c r="G20" s="155"/>
      <c r="H20" s="36">
        <v>0.42630385487528344</v>
      </c>
      <c r="I20" s="36">
        <v>0.41555555555555557</v>
      </c>
      <c r="J20" s="36">
        <f>J5/SUM(J$9:J$13)</f>
        <v>0.40677966101694918</v>
      </c>
      <c r="K20" s="36">
        <f t="shared" ref="K20" si="2">K5/K$14</f>
        <v>0.41048034934497818</v>
      </c>
      <c r="L20" s="36">
        <f t="shared" si="0"/>
        <v>0.4894433781190019</v>
      </c>
      <c r="M20" s="36">
        <f t="shared" si="0"/>
        <v>0.45915492957746479</v>
      </c>
      <c r="N20" s="36">
        <f t="shared" ref="N20:O20" si="3">N5/N$14</f>
        <v>0.49932705248990578</v>
      </c>
      <c r="O20" s="36">
        <f t="shared" si="3"/>
        <v>0.45652173913043476</v>
      </c>
    </row>
    <row r="21" spans="1:15" x14ac:dyDescent="0.25">
      <c r="B21" s="21"/>
      <c r="C21" s="55" t="s">
        <v>60</v>
      </c>
      <c r="D21" s="36">
        <v>0.10452961672473868</v>
      </c>
      <c r="E21" s="36">
        <v>0.11176470588235295</v>
      </c>
      <c r="F21" s="36">
        <v>0.11014492753623188</v>
      </c>
      <c r="G21" s="155"/>
      <c r="H21" s="36">
        <v>0.12698412698412698</v>
      </c>
      <c r="I21" s="36">
        <v>0.14888888888888888</v>
      </c>
      <c r="J21" s="36">
        <f t="shared" ref="J21:J28" si="4">J6/SUM(J$9:J$13)</f>
        <v>0.12348668280871671</v>
      </c>
      <c r="K21" s="36">
        <f t="shared" ref="K21" si="5">K6/K$14</f>
        <v>0.18558951965065501</v>
      </c>
      <c r="L21" s="36">
        <f t="shared" si="0"/>
        <v>0.11900191938579655</v>
      </c>
      <c r="M21" s="36">
        <f t="shared" si="0"/>
        <v>0.11408450704225352</v>
      </c>
      <c r="N21" s="36">
        <f t="shared" ref="N21:O21" si="6">N6/N$14</f>
        <v>8.8829071332436074E-2</v>
      </c>
      <c r="O21" s="36">
        <f t="shared" si="6"/>
        <v>0.1388888888888889</v>
      </c>
    </row>
    <row r="22" spans="1:15" x14ac:dyDescent="0.25">
      <c r="B22" s="21"/>
      <c r="C22" s="55" t="s">
        <v>61</v>
      </c>
      <c r="D22" s="36">
        <v>2.7874564459930314E-2</v>
      </c>
      <c r="E22" s="36">
        <v>2.3529411764705882E-2</v>
      </c>
      <c r="F22" s="36">
        <v>3.4782608695652174E-2</v>
      </c>
      <c r="G22" s="155"/>
      <c r="H22" s="36">
        <v>2.9478458049886622E-2</v>
      </c>
      <c r="I22" s="36">
        <v>4.4444444444444446E-2</v>
      </c>
      <c r="J22" s="36">
        <f t="shared" si="4"/>
        <v>4.8426150121065374E-2</v>
      </c>
      <c r="K22" s="36">
        <f t="shared" ref="K22" si="7">K7/K$14</f>
        <v>3.0567685589519649E-2</v>
      </c>
      <c r="L22" s="36">
        <f t="shared" si="0"/>
        <v>4.2226487523992322E-2</v>
      </c>
      <c r="M22" s="36">
        <f t="shared" si="0"/>
        <v>1.9718309859154931E-2</v>
      </c>
      <c r="N22" s="36">
        <f t="shared" ref="N22:O22" si="8">N7/N$14</f>
        <v>3.6339165545087482E-2</v>
      </c>
      <c r="O22" s="36">
        <f t="shared" si="8"/>
        <v>3.6231884057971016E-2</v>
      </c>
    </row>
    <row r="23" spans="1:15" x14ac:dyDescent="0.25">
      <c r="B23" s="21"/>
      <c r="C23" s="55" t="s">
        <v>62</v>
      </c>
      <c r="D23" s="36">
        <v>6.9686411149825784E-3</v>
      </c>
      <c r="E23" s="36">
        <v>5.8823529411764705E-3</v>
      </c>
      <c r="F23" s="36">
        <v>5.7971014492753624E-3</v>
      </c>
      <c r="G23" s="155"/>
      <c r="H23" s="36">
        <v>4.5351473922902496E-3</v>
      </c>
      <c r="I23" s="36">
        <v>4.4444444444444444E-3</v>
      </c>
      <c r="J23" s="36">
        <f t="shared" si="4"/>
        <v>7.2639225181598066E-3</v>
      </c>
      <c r="K23" s="36">
        <f t="shared" ref="K23" si="9">K8/K$14</f>
        <v>4.3668122270742356E-3</v>
      </c>
      <c r="L23" s="36">
        <f t="shared" si="0"/>
        <v>3.838771593090211E-3</v>
      </c>
      <c r="M23" s="36">
        <f t="shared" si="0"/>
        <v>4.2253521126760559E-3</v>
      </c>
      <c r="N23" s="36">
        <f t="shared" ref="N23:O23" si="10">N8/N$14</f>
        <v>4.0376850605652759E-3</v>
      </c>
      <c r="O23" s="36">
        <f t="shared" si="10"/>
        <v>7.246376811594203E-3</v>
      </c>
    </row>
    <row r="24" spans="1:15" x14ac:dyDescent="0.25">
      <c r="B24" s="20"/>
      <c r="C24" s="56" t="s">
        <v>17</v>
      </c>
      <c r="D24" s="52">
        <v>0.69686411149825789</v>
      </c>
      <c r="E24" s="52">
        <v>0.71176470588235297</v>
      </c>
      <c r="F24" s="52">
        <v>0.75942028985507248</v>
      </c>
      <c r="G24" s="155"/>
      <c r="H24" s="52">
        <v>0.7482993197278911</v>
      </c>
      <c r="I24" s="52">
        <v>0.73555555555555552</v>
      </c>
      <c r="J24" s="52">
        <f t="shared" si="4"/>
        <v>0.72154963680387407</v>
      </c>
      <c r="K24" s="52">
        <f t="shared" ref="K24" si="11">K9/K$14</f>
        <v>0.76637554585152834</v>
      </c>
      <c r="L24" s="52">
        <f t="shared" si="0"/>
        <v>0.77735124760076779</v>
      </c>
      <c r="M24" s="52">
        <f t="shared" si="0"/>
        <v>0.69718309859154926</v>
      </c>
      <c r="N24" s="52">
        <f>N9/N$14</f>
        <v>0.7523553162853297</v>
      </c>
      <c r="O24" s="52">
        <f>O9/O$14</f>
        <v>0.74275362318840576</v>
      </c>
    </row>
    <row r="25" spans="1:15" x14ac:dyDescent="0.25">
      <c r="B25" s="21" t="s">
        <v>63</v>
      </c>
      <c r="C25" s="55"/>
      <c r="D25" s="36">
        <v>0.13240418118466898</v>
      </c>
      <c r="E25" s="36">
        <v>0.14117647058823529</v>
      </c>
      <c r="F25" s="36">
        <v>8.6956521739130432E-2</v>
      </c>
      <c r="G25" s="155"/>
      <c r="H25" s="36">
        <v>9.297052154195011E-2</v>
      </c>
      <c r="I25" s="36">
        <v>7.3333333333333334E-2</v>
      </c>
      <c r="J25" s="36">
        <f t="shared" si="4"/>
        <v>7.990314769975787E-2</v>
      </c>
      <c r="K25" s="36">
        <f t="shared" ref="K25" si="12">K10/K$14</f>
        <v>6.768558951965066E-2</v>
      </c>
      <c r="L25" s="36">
        <f t="shared" si="0"/>
        <v>8.253358925143954E-2</v>
      </c>
      <c r="M25" s="36">
        <f t="shared" si="0"/>
        <v>8.5915492957746475E-2</v>
      </c>
      <c r="N25" s="36">
        <f t="shared" ref="N25:O25" si="13">N10/N$14</f>
        <v>8.0753701211305512E-2</v>
      </c>
      <c r="O25" s="36">
        <f t="shared" si="13"/>
        <v>6.0386473429951688E-2</v>
      </c>
    </row>
    <row r="26" spans="1:15" x14ac:dyDescent="0.25">
      <c r="B26" s="21" t="s">
        <v>64</v>
      </c>
      <c r="C26" s="55"/>
      <c r="D26" s="36">
        <v>6.6202090592334492E-2</v>
      </c>
      <c r="E26" s="36">
        <v>5.8823529411764705E-2</v>
      </c>
      <c r="F26" s="36">
        <v>6.3768115942028983E-2</v>
      </c>
      <c r="G26" s="155"/>
      <c r="H26" s="36">
        <v>5.4421768707482991E-2</v>
      </c>
      <c r="I26" s="36">
        <v>6.4444444444444443E-2</v>
      </c>
      <c r="J26" s="36">
        <f t="shared" si="4"/>
        <v>6.5375302663438259E-2</v>
      </c>
      <c r="K26" s="36">
        <f t="shared" ref="K26" si="14">K11/K$14</f>
        <v>6.768558951965066E-2</v>
      </c>
      <c r="L26" s="36">
        <f t="shared" si="0"/>
        <v>4.7984644913627639E-2</v>
      </c>
      <c r="M26" s="36">
        <f t="shared" si="0"/>
        <v>5.6338028169014086E-2</v>
      </c>
      <c r="N26" s="116" t="s">
        <v>65</v>
      </c>
      <c r="O26" s="116" t="s">
        <v>65</v>
      </c>
    </row>
    <row r="27" spans="1:15" x14ac:dyDescent="0.25">
      <c r="B27" s="21" t="s">
        <v>66</v>
      </c>
      <c r="C27" s="55"/>
      <c r="D27" s="36">
        <v>3.1358885017421602E-2</v>
      </c>
      <c r="E27" s="36">
        <v>2.9411764705882353E-2</v>
      </c>
      <c r="F27" s="36">
        <v>2.8985507246376812E-2</v>
      </c>
      <c r="G27" s="155"/>
      <c r="H27" s="36">
        <v>4.5351473922902494E-2</v>
      </c>
      <c r="I27" s="36">
        <v>6.4444444444444443E-2</v>
      </c>
      <c r="J27" s="36">
        <f t="shared" si="4"/>
        <v>6.0532687651331719E-2</v>
      </c>
      <c r="K27" s="36">
        <f t="shared" ref="K27" si="15">K12/K$14</f>
        <v>3.2751091703056769E-2</v>
      </c>
      <c r="L27" s="36">
        <f t="shared" si="0"/>
        <v>2.8790786948176585E-2</v>
      </c>
      <c r="M27" s="36">
        <f t="shared" si="0"/>
        <v>3.0985915492957747E-2</v>
      </c>
      <c r="N27" s="36">
        <f t="shared" ref="N27:O27" si="16">N12/N$14</f>
        <v>5.1144010767160158E-2</v>
      </c>
      <c r="O27" s="36">
        <f t="shared" si="16"/>
        <v>6.7632850241545889E-2</v>
      </c>
    </row>
    <row r="28" spans="1:15" x14ac:dyDescent="0.25">
      <c r="B28" s="20" t="s">
        <v>16</v>
      </c>
      <c r="C28" s="57"/>
      <c r="D28" s="36">
        <v>6.6202090592334492E-2</v>
      </c>
      <c r="E28" s="36">
        <v>6.4705882352941183E-2</v>
      </c>
      <c r="F28" s="36">
        <v>6.3768115942028983E-2</v>
      </c>
      <c r="G28" s="155"/>
      <c r="H28" s="36">
        <v>6.1224489795918366E-2</v>
      </c>
      <c r="I28" s="36">
        <v>0.06</v>
      </c>
      <c r="J28" s="36">
        <f t="shared" si="4"/>
        <v>7.2639225181598058E-2</v>
      </c>
      <c r="K28" s="36">
        <f t="shared" ref="K28" si="17">K13/K$14</f>
        <v>6.768558951965066E-2</v>
      </c>
      <c r="L28" s="36">
        <f t="shared" si="0"/>
        <v>6.3339731285988479E-2</v>
      </c>
      <c r="M28" s="36">
        <f t="shared" si="0"/>
        <v>0.12957746478873239</v>
      </c>
      <c r="N28" s="116" t="s">
        <v>65</v>
      </c>
      <c r="O28" s="116" t="s">
        <v>65</v>
      </c>
    </row>
    <row r="29" spans="1:15" x14ac:dyDescent="0.25">
      <c r="B29" s="19" t="s">
        <v>17</v>
      </c>
      <c r="C29" s="56"/>
      <c r="D29" s="52">
        <v>1</v>
      </c>
      <c r="E29" s="52">
        <v>1</v>
      </c>
      <c r="F29" s="52">
        <v>1</v>
      </c>
      <c r="G29" s="156"/>
      <c r="H29" s="52">
        <v>1</v>
      </c>
      <c r="I29" s="52">
        <v>1</v>
      </c>
      <c r="J29" s="52">
        <v>1</v>
      </c>
      <c r="K29" s="52">
        <f t="shared" ref="K29" si="18">K14/K$14</f>
        <v>1</v>
      </c>
      <c r="L29" s="52">
        <f t="shared" si="0"/>
        <v>1</v>
      </c>
      <c r="M29" s="52">
        <f t="shared" si="0"/>
        <v>1</v>
      </c>
      <c r="N29" s="52">
        <f t="shared" ref="N29:O29" si="19">N14/N$14</f>
        <v>1</v>
      </c>
      <c r="O29" s="52">
        <f t="shared" si="19"/>
        <v>1</v>
      </c>
    </row>
    <row r="30" spans="1:15" x14ac:dyDescent="0.25">
      <c r="I30" s="27"/>
      <c r="J30" s="27"/>
      <c r="K30" s="27"/>
      <c r="L30" s="27"/>
      <c r="M30" s="27"/>
      <c r="N30" s="27"/>
      <c r="O30" s="27"/>
    </row>
    <row r="31" spans="1:15" x14ac:dyDescent="0.25">
      <c r="B31" t="s">
        <v>19</v>
      </c>
    </row>
    <row r="32" spans="1:15" x14ac:dyDescent="0.25">
      <c r="A32">
        <v>1</v>
      </c>
      <c r="B32" t="s">
        <v>69</v>
      </c>
    </row>
    <row r="33" spans="1:3" x14ac:dyDescent="0.25">
      <c r="A33">
        <v>2</v>
      </c>
      <c r="B33" t="s">
        <v>70</v>
      </c>
    </row>
    <row r="34" spans="1:3" x14ac:dyDescent="0.25">
      <c r="A34">
        <v>3</v>
      </c>
      <c r="B34" s="42" t="s">
        <v>71</v>
      </c>
    </row>
    <row r="35" spans="1:3" x14ac:dyDescent="0.25">
      <c r="A35">
        <v>4</v>
      </c>
      <c r="B35" s="42" t="s">
        <v>72</v>
      </c>
    </row>
    <row r="36" spans="1:3" x14ac:dyDescent="0.25">
      <c r="A36">
        <v>5</v>
      </c>
      <c r="B36" s="42" t="s">
        <v>73</v>
      </c>
    </row>
    <row r="37" spans="1:3" x14ac:dyDescent="0.25">
      <c r="A37">
        <v>6</v>
      </c>
      <c r="B37" s="42" t="s">
        <v>74</v>
      </c>
    </row>
    <row r="39" spans="1:3" x14ac:dyDescent="0.25">
      <c r="B39" s="38"/>
      <c r="C39" s="38"/>
    </row>
  </sheetData>
  <mergeCells count="3">
    <mergeCell ref="G3:G14"/>
    <mergeCell ref="G18:G29"/>
    <mergeCell ref="B17:N17"/>
  </mergeCells>
  <phoneticPr fontId="7"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zoomScale="80" zoomScaleNormal="80" workbookViewId="0"/>
  </sheetViews>
  <sheetFormatPr defaultColWidth="9.1796875" defaultRowHeight="12.5" x14ac:dyDescent="0.25"/>
  <cols>
    <col min="1" max="1" width="3" customWidth="1"/>
    <col min="2" max="2" width="31.81640625" customWidth="1"/>
    <col min="3" max="23" width="10" customWidth="1"/>
  </cols>
  <sheetData>
    <row r="1" spans="2:25" s="12" customFormat="1" ht="15.5" x14ac:dyDescent="0.35">
      <c r="B1" s="2" t="s">
        <v>75</v>
      </c>
      <c r="L1" s="118"/>
      <c r="P1" s="117"/>
    </row>
    <row r="3" spans="2:25" ht="33.75" customHeight="1" x14ac:dyDescent="0.25">
      <c r="B3" s="158" t="s">
        <v>76</v>
      </c>
      <c r="C3" s="60">
        <v>2002</v>
      </c>
      <c r="D3" s="60">
        <v>2003</v>
      </c>
      <c r="E3" s="60">
        <v>2004</v>
      </c>
      <c r="F3" s="60">
        <v>2005</v>
      </c>
      <c r="G3" s="60">
        <v>2006</v>
      </c>
      <c r="H3" s="60">
        <v>2007</v>
      </c>
      <c r="I3" s="60">
        <v>2008</v>
      </c>
      <c r="J3" s="60">
        <v>2009</v>
      </c>
      <c r="K3" s="60">
        <v>2010</v>
      </c>
      <c r="L3" s="60">
        <v>2011</v>
      </c>
      <c r="M3" s="60">
        <v>2012</v>
      </c>
      <c r="N3" s="60">
        <v>2013</v>
      </c>
      <c r="O3" s="60">
        <v>2014</v>
      </c>
      <c r="P3" s="60">
        <v>2015</v>
      </c>
      <c r="Q3" s="60">
        <v>2016</v>
      </c>
      <c r="R3" s="60">
        <v>2017</v>
      </c>
      <c r="S3" s="60">
        <v>2018</v>
      </c>
      <c r="T3" s="60">
        <v>2019</v>
      </c>
      <c r="U3" s="60">
        <v>2020</v>
      </c>
      <c r="V3" s="60">
        <v>2021</v>
      </c>
      <c r="W3" s="60">
        <v>2022</v>
      </c>
      <c r="X3" s="60">
        <v>2023</v>
      </c>
      <c r="Y3" s="60">
        <v>2024</v>
      </c>
    </row>
    <row r="4" spans="2:25" ht="15.75" customHeight="1" x14ac:dyDescent="0.25">
      <c r="B4" s="159"/>
      <c r="C4" s="160" t="s">
        <v>11</v>
      </c>
      <c r="D4" s="161"/>
      <c r="E4" s="161"/>
      <c r="F4" s="161"/>
      <c r="G4" s="161"/>
      <c r="H4" s="161"/>
      <c r="I4" s="161"/>
      <c r="J4" s="161"/>
      <c r="K4" s="161"/>
      <c r="L4" s="161"/>
      <c r="M4" s="161"/>
      <c r="N4" s="161"/>
      <c r="O4" s="161"/>
      <c r="P4" s="161"/>
      <c r="Q4" s="161"/>
      <c r="R4" s="161"/>
      <c r="S4" s="161"/>
      <c r="T4" s="161"/>
      <c r="U4" s="161"/>
      <c r="V4" s="161"/>
      <c r="W4" s="161"/>
      <c r="X4" s="161"/>
      <c r="Y4" s="161"/>
    </row>
    <row r="5" spans="2:25" x14ac:dyDescent="0.25">
      <c r="B5" s="21" t="s">
        <v>32</v>
      </c>
      <c r="C5" s="44">
        <v>1.2295499999999999</v>
      </c>
      <c r="D5" s="44">
        <v>2.0219020900000002</v>
      </c>
      <c r="E5" s="44">
        <v>3.0048142200000001</v>
      </c>
      <c r="F5" s="44">
        <v>4.8241639999999997</v>
      </c>
      <c r="G5" s="85">
        <v>6.9218279999999996</v>
      </c>
      <c r="H5" s="85">
        <v>6.7280680000000004</v>
      </c>
      <c r="I5" s="85">
        <v>6.5002760000000004</v>
      </c>
      <c r="J5" s="85">
        <v>7.7955240000000003</v>
      </c>
      <c r="K5" s="44">
        <v>5.6232920000000002</v>
      </c>
      <c r="L5" s="44">
        <v>9.5288660000000007</v>
      </c>
      <c r="M5" s="44">
        <v>9.2114689999999992</v>
      </c>
      <c r="N5" s="44">
        <v>8.5409690000000005</v>
      </c>
      <c r="O5" s="44">
        <v>9.1438900000000007</v>
      </c>
      <c r="P5" s="44">
        <v>10.697909210000001</v>
      </c>
      <c r="Q5" s="44">
        <v>10.340078999999999</v>
      </c>
      <c r="R5" s="44">
        <v>11.458849030000001</v>
      </c>
      <c r="S5" s="44">
        <v>15.089131429999998</v>
      </c>
      <c r="T5" s="44">
        <v>15.40624949</v>
      </c>
      <c r="U5" s="44">
        <v>15.735962860000001</v>
      </c>
      <c r="V5" s="44">
        <v>18.92428254</v>
      </c>
      <c r="W5" s="44">
        <v>26.686544000000001</v>
      </c>
      <c r="X5" s="44">
        <v>28.884655110000001</v>
      </c>
      <c r="Y5" s="44">
        <v>34.171495419999999</v>
      </c>
    </row>
    <row r="6" spans="2:25" x14ac:dyDescent="0.25">
      <c r="B6" s="21" t="s">
        <v>33</v>
      </c>
      <c r="C6" s="44">
        <v>8.5514519999999994</v>
      </c>
      <c r="D6" s="44">
        <v>12.959427</v>
      </c>
      <c r="E6" s="44">
        <v>17.569105</v>
      </c>
      <c r="F6" s="44">
        <v>16.354761</v>
      </c>
      <c r="G6" s="44">
        <v>16.317474000000001</v>
      </c>
      <c r="H6" s="44">
        <v>18.691168000000001</v>
      </c>
      <c r="I6" s="44">
        <v>20.538537000000002</v>
      </c>
      <c r="J6" s="44">
        <v>20.937207999999998</v>
      </c>
      <c r="K6" s="44">
        <v>22.785129000000001</v>
      </c>
      <c r="L6" s="44">
        <v>25.441610000000001</v>
      </c>
      <c r="M6" s="44">
        <v>25.596211</v>
      </c>
      <c r="N6" s="44">
        <v>26.707588000000001</v>
      </c>
      <c r="O6" s="44">
        <v>26.655853</v>
      </c>
      <c r="P6" s="44">
        <v>24.281479999999998</v>
      </c>
      <c r="Q6" s="44">
        <v>26.165492</v>
      </c>
      <c r="R6" s="44">
        <v>26.6553927</v>
      </c>
      <c r="S6" s="44">
        <v>27.157240389999995</v>
      </c>
      <c r="T6" s="44">
        <v>27.925338419999999</v>
      </c>
      <c r="U6" s="44">
        <v>27.78604589</v>
      </c>
      <c r="V6" s="44">
        <v>28.873342949999998</v>
      </c>
      <c r="W6" s="44">
        <v>28.144997</v>
      </c>
      <c r="X6" s="44">
        <v>28.323289950000003</v>
      </c>
      <c r="Y6" s="44">
        <v>28.392586559999998</v>
      </c>
    </row>
    <row r="7" spans="2:25" x14ac:dyDescent="0.25">
      <c r="B7" s="21" t="s">
        <v>34</v>
      </c>
      <c r="C7" s="44">
        <v>24.14752</v>
      </c>
      <c r="D7" s="44">
        <v>31.255103999999999</v>
      </c>
      <c r="E7" s="44">
        <v>33.597945000000003</v>
      </c>
      <c r="F7" s="44">
        <v>36.392946999999999</v>
      </c>
      <c r="G7" s="44">
        <v>38.039684999999999</v>
      </c>
      <c r="H7" s="44">
        <v>41.427653159999998</v>
      </c>
      <c r="I7" s="44">
        <v>44.706446</v>
      </c>
      <c r="J7" s="44">
        <v>53.24409532</v>
      </c>
      <c r="K7" s="44">
        <v>55.911764149999996</v>
      </c>
      <c r="L7" s="44">
        <v>54.087511200000002</v>
      </c>
      <c r="M7" s="44">
        <v>55.271264409999993</v>
      </c>
      <c r="N7" s="44">
        <v>57.559072690000001</v>
      </c>
      <c r="O7" s="44">
        <v>55.057467606099927</v>
      </c>
      <c r="P7" s="44">
        <v>52.208677495099963</v>
      </c>
      <c r="Q7" s="44">
        <v>61.585950550000007</v>
      </c>
      <c r="R7" s="44">
        <v>64.496847290000005</v>
      </c>
      <c r="S7" s="44">
        <v>68.806530120000005</v>
      </c>
      <c r="T7" s="44">
        <v>75.086242809999987</v>
      </c>
      <c r="U7" s="44">
        <v>72.939006739999996</v>
      </c>
      <c r="V7" s="44">
        <v>73.79541359000001</v>
      </c>
      <c r="W7" s="44">
        <v>79.156227000000001</v>
      </c>
      <c r="X7" s="44">
        <v>89.991732549999995</v>
      </c>
      <c r="Y7" s="44">
        <v>86.117196919999998</v>
      </c>
    </row>
    <row r="8" spans="2:25" x14ac:dyDescent="0.25">
      <c r="B8" s="21" t="s">
        <v>35</v>
      </c>
      <c r="C8" s="44">
        <v>69.628831000000005</v>
      </c>
      <c r="D8" s="44">
        <v>86.152366999999998</v>
      </c>
      <c r="E8" s="44">
        <v>101.119426</v>
      </c>
      <c r="F8" s="44">
        <v>106.14797900000001</v>
      </c>
      <c r="G8" s="44">
        <v>113.85943399999999</v>
      </c>
      <c r="H8" s="44">
        <v>116.683274</v>
      </c>
      <c r="I8" s="44">
        <v>138.54019099999999</v>
      </c>
      <c r="J8" s="44">
        <v>149.59552600000001</v>
      </c>
      <c r="K8" s="44">
        <v>149.74768700000001</v>
      </c>
      <c r="L8" s="44">
        <v>143.85213899999999</v>
      </c>
      <c r="M8" s="44">
        <v>140.49936099999999</v>
      </c>
      <c r="N8" s="44">
        <v>134.67910900000001</v>
      </c>
      <c r="O8" s="44">
        <v>140.02208999999999</v>
      </c>
      <c r="P8" s="44">
        <v>158.71921494</v>
      </c>
      <c r="Q8" s="44">
        <v>163.47001</v>
      </c>
      <c r="R8" s="44">
        <v>175.24739751400003</v>
      </c>
      <c r="S8" s="44">
        <v>204.25098</v>
      </c>
      <c r="T8" s="44">
        <v>203.46175600000001</v>
      </c>
      <c r="U8" s="44">
        <v>200.172742</v>
      </c>
      <c r="V8" s="44">
        <v>223.75784387000002</v>
      </c>
      <c r="W8" s="44">
        <v>228.59685400000001</v>
      </c>
      <c r="X8" s="44">
        <v>239.21474243</v>
      </c>
      <c r="Y8" s="44">
        <v>248.58188000000001</v>
      </c>
    </row>
    <row r="9" spans="2:25" x14ac:dyDescent="0.25">
      <c r="B9" s="21" t="s">
        <v>36</v>
      </c>
      <c r="C9" s="44">
        <v>14.380617000000001</v>
      </c>
      <c r="D9" s="44">
        <v>15.75640265</v>
      </c>
      <c r="E9" s="44">
        <v>11.6828366</v>
      </c>
      <c r="F9" s="44">
        <v>17.407993000000001</v>
      </c>
      <c r="G9" s="44">
        <v>20.411518000000001</v>
      </c>
      <c r="H9" s="44">
        <v>22.670438999999998</v>
      </c>
      <c r="I9" s="44">
        <v>25.936886999999999</v>
      </c>
      <c r="J9" s="44">
        <v>36.746476999999999</v>
      </c>
      <c r="K9" s="44">
        <v>25.582559</v>
      </c>
      <c r="L9" s="44">
        <v>27.552720000000001</v>
      </c>
      <c r="M9" s="44">
        <v>27.694631999999999</v>
      </c>
      <c r="N9" s="44">
        <v>28.001515000000001</v>
      </c>
      <c r="O9" s="44">
        <v>28.16692467</v>
      </c>
      <c r="P9" s="44">
        <v>31.13127501</v>
      </c>
      <c r="Q9" s="44">
        <v>34.949690720000007</v>
      </c>
      <c r="R9" s="44">
        <v>39.226730570000001</v>
      </c>
      <c r="S9" s="44">
        <v>44.25994103</v>
      </c>
      <c r="T9" s="44">
        <v>42.148870879999997</v>
      </c>
      <c r="U9" s="44">
        <v>42.753638500000008</v>
      </c>
      <c r="V9" s="44">
        <v>47.278730170000003</v>
      </c>
      <c r="W9" s="44">
        <v>54.331580000000002</v>
      </c>
      <c r="X9" s="44">
        <v>67.249660730000002</v>
      </c>
      <c r="Y9" s="44">
        <v>74.99501801000001</v>
      </c>
    </row>
    <row r="10" spans="2:25" x14ac:dyDescent="0.25">
      <c r="B10" s="21" t="s">
        <v>37</v>
      </c>
      <c r="C10" s="44">
        <v>53.064888000000003</v>
      </c>
      <c r="D10" s="44">
        <v>50.533940000000001</v>
      </c>
      <c r="E10" s="44">
        <v>59.41117156</v>
      </c>
      <c r="F10" s="44">
        <v>67.482247999999998</v>
      </c>
      <c r="G10" s="44">
        <v>67.152313000000007</v>
      </c>
      <c r="H10" s="44">
        <v>72.047117999999998</v>
      </c>
      <c r="I10" s="44">
        <v>87.154297999999997</v>
      </c>
      <c r="J10" s="44">
        <v>87.018664999999999</v>
      </c>
      <c r="K10" s="44">
        <v>90.064601999999994</v>
      </c>
      <c r="L10" s="44">
        <v>91.628399999999999</v>
      </c>
      <c r="M10" s="44">
        <v>89.283482000000006</v>
      </c>
      <c r="N10" s="44">
        <v>86.422633000000005</v>
      </c>
      <c r="O10" s="44">
        <v>88.462739999999997</v>
      </c>
      <c r="P10" s="44">
        <v>94.640566000000007</v>
      </c>
      <c r="Q10" s="44">
        <v>108.163653</v>
      </c>
      <c r="R10" s="44">
        <v>117.79300000000001</v>
      </c>
      <c r="S10" s="44">
        <v>130.28886599999998</v>
      </c>
      <c r="T10" s="44">
        <v>130.39041399999999</v>
      </c>
      <c r="U10" s="44">
        <v>134.77481700000001</v>
      </c>
      <c r="V10" s="44">
        <v>143.71303399999999</v>
      </c>
      <c r="W10" s="44">
        <v>146.31679500000001</v>
      </c>
      <c r="X10" s="44">
        <v>158.301839</v>
      </c>
      <c r="Y10" s="44">
        <v>169.151206</v>
      </c>
    </row>
    <row r="11" spans="2:25" x14ac:dyDescent="0.25">
      <c r="B11" s="21" t="s">
        <v>38</v>
      </c>
      <c r="C11" s="44">
        <v>10.709854</v>
      </c>
      <c r="D11" s="44">
        <v>12.611012000000001</v>
      </c>
      <c r="E11" s="44">
        <v>14.394985999999999</v>
      </c>
      <c r="F11" s="44">
        <v>15.592836</v>
      </c>
      <c r="G11" s="44">
        <v>15.236406000000001</v>
      </c>
      <c r="H11" s="44">
        <v>16.341904</v>
      </c>
      <c r="I11" s="44">
        <v>16.848972</v>
      </c>
      <c r="J11" s="44">
        <v>20.608091999999999</v>
      </c>
      <c r="K11" s="44">
        <v>18.589606</v>
      </c>
      <c r="L11" s="44">
        <v>20.642354999999998</v>
      </c>
      <c r="M11" s="44">
        <v>19.922150999999999</v>
      </c>
      <c r="N11" s="44">
        <v>20.109162999999999</v>
      </c>
      <c r="O11" s="44">
        <v>17.528731000000001</v>
      </c>
      <c r="P11" s="44">
        <v>20.390509931</v>
      </c>
      <c r="Q11" s="44">
        <v>21.486059999999998</v>
      </c>
      <c r="R11" s="44">
        <v>24.403868489999997</v>
      </c>
      <c r="S11" s="44">
        <v>29.489566</v>
      </c>
      <c r="T11" s="44">
        <v>31.027628</v>
      </c>
      <c r="U11" s="44">
        <v>32.226415000000003</v>
      </c>
      <c r="V11" s="44">
        <v>38.783458450000005</v>
      </c>
      <c r="W11" s="44">
        <v>37.003888000000003</v>
      </c>
      <c r="X11" s="44">
        <v>43.677553000000003</v>
      </c>
      <c r="Y11" s="44">
        <v>42.045090000000002</v>
      </c>
    </row>
    <row r="12" spans="2:25" x14ac:dyDescent="0.25">
      <c r="B12" s="21" t="s">
        <v>39</v>
      </c>
      <c r="C12" s="44">
        <v>12.485184</v>
      </c>
      <c r="D12" s="44">
        <v>11.214207</v>
      </c>
      <c r="E12" s="44">
        <v>15.665303</v>
      </c>
      <c r="F12" s="44">
        <v>18.406556999999999</v>
      </c>
      <c r="G12" s="44">
        <v>23.262412000000001</v>
      </c>
      <c r="H12" s="44">
        <v>24.029305000000001</v>
      </c>
      <c r="I12" s="44">
        <v>29.317878</v>
      </c>
      <c r="J12" s="44">
        <v>32.595391999999997</v>
      </c>
      <c r="K12" s="44">
        <v>32.038397000000003</v>
      </c>
      <c r="L12" s="44">
        <v>34.451981000000004</v>
      </c>
      <c r="M12" s="44">
        <v>39.467756000000001</v>
      </c>
      <c r="N12" s="44">
        <v>32.124665999999998</v>
      </c>
      <c r="O12" s="44">
        <v>42.526276000000003</v>
      </c>
      <c r="P12" s="44">
        <v>49.444477999999997</v>
      </c>
      <c r="Q12" s="44">
        <v>48.381942000000002</v>
      </c>
      <c r="R12" s="44">
        <v>52.626907000000003</v>
      </c>
      <c r="S12" s="44">
        <v>63.037296000000005</v>
      </c>
      <c r="T12" s="44">
        <v>72.226962999999998</v>
      </c>
      <c r="U12" s="44">
        <v>77.372501999999997</v>
      </c>
      <c r="V12" s="44">
        <v>78.925304999999994</v>
      </c>
      <c r="W12" s="44">
        <v>79.506919999999994</v>
      </c>
      <c r="X12" s="44">
        <v>103.566377</v>
      </c>
      <c r="Y12" s="44">
        <v>87.941455000000005</v>
      </c>
    </row>
    <row r="13" spans="2:25" x14ac:dyDescent="0.25">
      <c r="B13" s="19" t="s">
        <v>17</v>
      </c>
      <c r="C13" s="45">
        <v>194.19789600000001</v>
      </c>
      <c r="D13" s="45">
        <v>222.50436173999998</v>
      </c>
      <c r="E13" s="45">
        <v>256.44558738000001</v>
      </c>
      <c r="F13" s="45">
        <v>282.60948500000001</v>
      </c>
      <c r="G13" s="45">
        <v>301.20106999999996</v>
      </c>
      <c r="H13" s="45">
        <v>318.61892915999999</v>
      </c>
      <c r="I13" s="45">
        <v>369.54348499999998</v>
      </c>
      <c r="J13" s="45">
        <v>408.54097931999996</v>
      </c>
      <c r="K13" s="45">
        <v>400.34303614999999</v>
      </c>
      <c r="L13" s="45">
        <v>407.1855822</v>
      </c>
      <c r="M13" s="45">
        <v>406.94632640999998</v>
      </c>
      <c r="N13" s="45">
        <v>394.14471569000006</v>
      </c>
      <c r="O13" s="45">
        <v>407.56397227609989</v>
      </c>
      <c r="P13" s="45">
        <v>441.51411058609995</v>
      </c>
      <c r="Q13" s="45">
        <v>474.54287726999996</v>
      </c>
      <c r="R13" s="45">
        <v>511.90899259399998</v>
      </c>
      <c r="S13" s="45">
        <v>582.37955096999997</v>
      </c>
      <c r="T13" s="45">
        <f t="shared" ref="T13:Y13" si="0">SUM(T5:T12)</f>
        <v>597.67346259999999</v>
      </c>
      <c r="U13" s="45">
        <f t="shared" si="0"/>
        <v>603.76112998999997</v>
      </c>
      <c r="V13" s="45">
        <f t="shared" si="0"/>
        <v>654.05141057000003</v>
      </c>
      <c r="W13" s="45">
        <f t="shared" si="0"/>
        <v>679.74380500000007</v>
      </c>
      <c r="X13" s="45">
        <f t="shared" si="0"/>
        <v>759.20984977000001</v>
      </c>
      <c r="Y13" s="45">
        <f t="shared" si="0"/>
        <v>771.39592790999995</v>
      </c>
    </row>
    <row r="14" spans="2:25" x14ac:dyDescent="0.25">
      <c r="D14" s="34"/>
      <c r="O14" s="88"/>
      <c r="R14" s="88"/>
      <c r="T14" s="88"/>
      <c r="Y14" s="88" t="s">
        <v>77</v>
      </c>
    </row>
    <row r="15" spans="2:25" x14ac:dyDescent="0.25">
      <c r="D15" s="34"/>
      <c r="M15" s="27"/>
      <c r="N15" s="27"/>
      <c r="O15" s="27"/>
      <c r="P15" s="27"/>
      <c r="Q15" s="27"/>
      <c r="R15" s="27"/>
      <c r="S15" s="27"/>
      <c r="T15" s="27"/>
      <c r="U15" s="27"/>
    </row>
    <row r="16" spans="2:25" ht="13" x14ac:dyDescent="0.3">
      <c r="C16" s="162" t="s">
        <v>78</v>
      </c>
      <c r="D16" s="162"/>
      <c r="E16" s="162"/>
      <c r="F16" s="162"/>
      <c r="G16" s="162"/>
      <c r="H16" s="162"/>
      <c r="I16" s="162"/>
      <c r="J16" s="162"/>
      <c r="K16" s="162"/>
      <c r="L16" s="162"/>
      <c r="M16" s="162"/>
      <c r="N16" s="162"/>
      <c r="O16" s="162"/>
      <c r="P16" s="162"/>
      <c r="Q16" s="162"/>
      <c r="R16" s="162"/>
      <c r="S16" s="162"/>
      <c r="T16" s="162"/>
      <c r="U16" s="162"/>
      <c r="V16" s="162"/>
      <c r="W16" s="162"/>
      <c r="X16" s="162"/>
      <c r="Y16" s="162"/>
    </row>
    <row r="17" spans="1:25" x14ac:dyDescent="0.25">
      <c r="B17" s="61" t="s">
        <v>76</v>
      </c>
      <c r="C17" s="60">
        <v>2002</v>
      </c>
      <c r="D17" s="60">
        <v>2003</v>
      </c>
      <c r="E17" s="60">
        <v>2004</v>
      </c>
      <c r="F17" s="60">
        <v>2005</v>
      </c>
      <c r="G17" s="60">
        <v>2006</v>
      </c>
      <c r="H17" s="60">
        <v>2007</v>
      </c>
      <c r="I17" s="60">
        <v>2008</v>
      </c>
      <c r="J17" s="60">
        <v>2009</v>
      </c>
      <c r="K17" s="60">
        <v>2010</v>
      </c>
      <c r="L17" s="60">
        <v>2011</v>
      </c>
      <c r="M17" s="60">
        <v>2012</v>
      </c>
      <c r="N17" s="60">
        <v>2013</v>
      </c>
      <c r="O17" s="60">
        <v>2014</v>
      </c>
      <c r="P17" s="60">
        <v>2015</v>
      </c>
      <c r="Q17" s="60">
        <v>2016</v>
      </c>
      <c r="R17" s="60">
        <v>2017</v>
      </c>
      <c r="S17" s="60">
        <v>2018</v>
      </c>
      <c r="T17" s="60">
        <v>2019</v>
      </c>
      <c r="U17" s="60">
        <v>2020</v>
      </c>
      <c r="V17" s="60">
        <v>2021</v>
      </c>
      <c r="W17" s="60">
        <v>2022</v>
      </c>
      <c r="X17" s="60">
        <v>2023</v>
      </c>
      <c r="Y17" s="60">
        <v>2024</v>
      </c>
    </row>
    <row r="18" spans="1:25" x14ac:dyDescent="0.25">
      <c r="B18" s="21" t="s">
        <v>32</v>
      </c>
      <c r="C18" s="11">
        <v>6.3314280191789502E-3</v>
      </c>
      <c r="D18" s="5">
        <v>9.0870222686359123E-3</v>
      </c>
      <c r="E18" s="5">
        <v>1.1717160941231089E-2</v>
      </c>
      <c r="F18" s="5">
        <v>1.7070071091209126E-2</v>
      </c>
      <c r="G18" s="11">
        <v>2.2980755015246129E-2</v>
      </c>
      <c r="H18" s="11">
        <v>2.1116347411428857E-2</v>
      </c>
      <c r="I18" s="11">
        <v>1.7590016503741097E-2</v>
      </c>
      <c r="J18" s="11">
        <v>1.9081375907443451E-2</v>
      </c>
      <c r="K18" s="5">
        <v>1.404618412768662E-2</v>
      </c>
      <c r="L18" s="5">
        <v>2.3401776527833065E-2</v>
      </c>
      <c r="M18" s="13">
        <v>2.2635587059506735E-2</v>
      </c>
      <c r="N18" s="13">
        <f>N5/N$13</f>
        <v>2.1669627068443519E-2</v>
      </c>
      <c r="O18" s="13">
        <f>O5/O$13</f>
        <v>2.2435471783569645E-2</v>
      </c>
      <c r="P18" s="13">
        <v>2.423005053179109E-2</v>
      </c>
      <c r="Q18" s="13">
        <v>2.1789556845706947E-2</v>
      </c>
      <c r="R18" s="13">
        <f>R5/R$13</f>
        <v>2.2384543338327574E-2</v>
      </c>
      <c r="S18" s="13">
        <f t="shared" ref="S18:U26" si="1">S5/S$13</f>
        <v>2.5909445832821287E-2</v>
      </c>
      <c r="T18" s="13">
        <f t="shared" si="1"/>
        <v>2.5777034541536629E-2</v>
      </c>
      <c r="U18" s="13">
        <f t="shared" si="1"/>
        <v>2.6063226130937964E-2</v>
      </c>
      <c r="V18" s="13">
        <f t="shared" ref="V18:W18" si="2">V5/V$13</f>
        <v>2.8933937354416305E-2</v>
      </c>
      <c r="W18" s="13">
        <f t="shared" si="2"/>
        <v>3.9259709031110625E-2</v>
      </c>
      <c r="X18" s="13">
        <f t="shared" ref="X18:Y18" si="3">X5/X$13</f>
        <v>3.8045680148578821E-2</v>
      </c>
      <c r="Y18" s="13">
        <f t="shared" si="3"/>
        <v>4.4298257462394651E-2</v>
      </c>
    </row>
    <row r="19" spans="1:25" x14ac:dyDescent="0.25">
      <c r="B19" s="21" t="s">
        <v>33</v>
      </c>
      <c r="C19" s="5">
        <v>4.4034730427769404E-2</v>
      </c>
      <c r="D19" s="5">
        <v>5.8243473964538744E-2</v>
      </c>
      <c r="E19" s="5">
        <v>6.8510069443956448E-2</v>
      </c>
      <c r="F19" s="5">
        <v>5.7870531132385737E-2</v>
      </c>
      <c r="G19" s="5">
        <v>5.4174688024846665E-2</v>
      </c>
      <c r="H19" s="5">
        <v>5.8663080844810409E-2</v>
      </c>
      <c r="I19" s="5">
        <v>5.5578133111993583E-2</v>
      </c>
      <c r="J19" s="5">
        <v>5.1248734055636569E-2</v>
      </c>
      <c r="K19" s="5">
        <v>5.6914013589742823E-2</v>
      </c>
      <c r="L19" s="5">
        <v>6.2481608171243347E-2</v>
      </c>
      <c r="M19" s="5">
        <v>6.2898248095282522E-2</v>
      </c>
      <c r="N19" s="5">
        <f t="shared" ref="N19:O26" si="4">N6/N$13</f>
        <v>6.7760867866121205E-2</v>
      </c>
      <c r="O19" s="5">
        <f t="shared" si="4"/>
        <v>6.5402868784344551E-2</v>
      </c>
      <c r="P19" s="5">
        <v>5.4995931993582006E-2</v>
      </c>
      <c r="Q19" s="5">
        <v>5.5138309420062495E-2</v>
      </c>
      <c r="R19" s="5">
        <f t="shared" ref="R19" si="5">R6/R$13</f>
        <v>5.2070569350479552E-2</v>
      </c>
      <c r="S19" s="5">
        <f t="shared" si="1"/>
        <v>4.66315143530837E-2</v>
      </c>
      <c r="T19" s="5">
        <f t="shared" si="1"/>
        <v>4.672340360992297E-2</v>
      </c>
      <c r="U19" s="5">
        <f t="shared" si="1"/>
        <v>4.6021587859523545E-2</v>
      </c>
      <c r="V19" s="5">
        <f t="shared" ref="V19:W19" si="6">V6/V$13</f>
        <v>4.4145372188460132E-2</v>
      </c>
      <c r="W19" s="5">
        <f t="shared" si="6"/>
        <v>4.1405301222274468E-2</v>
      </c>
      <c r="X19" s="5">
        <f t="shared" ref="X19:Y19" si="7">X6/X$13</f>
        <v>3.7306273039766864E-2</v>
      </c>
      <c r="Y19" s="5">
        <f t="shared" si="7"/>
        <v>3.6806762302889172E-2</v>
      </c>
    </row>
    <row r="20" spans="1:25" x14ac:dyDescent="0.25">
      <c r="B20" s="21" t="s">
        <v>34</v>
      </c>
      <c r="C20" s="5">
        <v>0.12434491051334562</v>
      </c>
      <c r="D20" s="5">
        <v>0.14046962385628245</v>
      </c>
      <c r="E20" s="5">
        <v>0.13101393298772074</v>
      </c>
      <c r="F20" s="5">
        <v>0.12877468355317231</v>
      </c>
      <c r="G20" s="5">
        <v>0.12629332624880782</v>
      </c>
      <c r="H20" s="5">
        <v>0.13002257357784411</v>
      </c>
      <c r="I20" s="5">
        <v>0.12097749741143456</v>
      </c>
      <c r="J20" s="5">
        <v>0.13032742861835464</v>
      </c>
      <c r="K20" s="5">
        <v>0.13965963961229252</v>
      </c>
      <c r="L20" s="5">
        <v>0.13283257945374274</v>
      </c>
      <c r="M20" s="5">
        <v>0.13581954381451766</v>
      </c>
      <c r="N20" s="5">
        <f t="shared" si="4"/>
        <v>0.14603537837424913</v>
      </c>
      <c r="O20" s="5">
        <f t="shared" si="4"/>
        <v>0.1350891426899771</v>
      </c>
      <c r="P20" s="5">
        <v>0.11824917084936228</v>
      </c>
      <c r="Q20" s="5">
        <v>0.129779527835921</v>
      </c>
      <c r="R20" s="5">
        <f t="shared" ref="R20" si="8">R7/R$13</f>
        <v>0.12599279993729878</v>
      </c>
      <c r="S20" s="5">
        <f t="shared" si="1"/>
        <v>0.11814722890835916</v>
      </c>
      <c r="T20" s="5">
        <f t="shared" si="1"/>
        <v>0.12563087958324215</v>
      </c>
      <c r="U20" s="5">
        <f t="shared" si="1"/>
        <v>0.12080772198966847</v>
      </c>
      <c r="V20" s="5">
        <f t="shared" ref="V20:W20" si="9">V7/V$13</f>
        <v>0.11282815448052923</v>
      </c>
      <c r="W20" s="5">
        <f t="shared" si="9"/>
        <v>0.11645008960397954</v>
      </c>
      <c r="X20" s="5">
        <f t="shared" ref="X20:Y20" si="10">X7/X$13</f>
        <v>0.11853341019912041</v>
      </c>
      <c r="Y20" s="5">
        <f t="shared" si="10"/>
        <v>0.1116381274572238</v>
      </c>
    </row>
    <row r="21" spans="1:25" x14ac:dyDescent="0.25">
      <c r="B21" s="21" t="s">
        <v>35</v>
      </c>
      <c r="C21" s="5">
        <v>0.35854575376038061</v>
      </c>
      <c r="D21" s="5">
        <v>0.38719405914689647</v>
      </c>
      <c r="E21" s="5">
        <v>0.3943114289198576</v>
      </c>
      <c r="F21" s="5">
        <v>0.37559949199864967</v>
      </c>
      <c r="G21" s="5">
        <v>0.37801802629718417</v>
      </c>
      <c r="H21" s="5">
        <v>0.36621576221984437</v>
      </c>
      <c r="I21" s="5">
        <v>0.37489550384036674</v>
      </c>
      <c r="J21" s="5">
        <v>0.36617018505461985</v>
      </c>
      <c r="K21" s="5">
        <v>0.3740484371605074</v>
      </c>
      <c r="L21" s="5">
        <v>0.35328396998433798</v>
      </c>
      <c r="M21" s="5">
        <v>0.34525280579249251</v>
      </c>
      <c r="N21" s="5">
        <f t="shared" si="4"/>
        <v>0.34169964390928659</v>
      </c>
      <c r="O21" s="5">
        <f t="shared" si="4"/>
        <v>0.34355855650838418</v>
      </c>
      <c r="P21" s="5">
        <v>0.35948843113825707</v>
      </c>
      <c r="Q21" s="5">
        <v>0.34447890344583282</v>
      </c>
      <c r="R21" s="5">
        <f t="shared" ref="R21" si="11">R8/R$13</f>
        <v>0.34234092397159832</v>
      </c>
      <c r="S21" s="5">
        <f t="shared" si="1"/>
        <v>0.35071798049880626</v>
      </c>
      <c r="T21" s="5">
        <f t="shared" si="1"/>
        <v>0.34042293782779037</v>
      </c>
      <c r="U21" s="5">
        <f t="shared" si="1"/>
        <v>0.33154294315587263</v>
      </c>
      <c r="V21" s="5">
        <f t="shared" ref="V21:W21" si="12">V8/V$13</f>
        <v>0.34211048283650519</v>
      </c>
      <c r="W21" s="5">
        <f t="shared" si="12"/>
        <v>0.33629854706803836</v>
      </c>
      <c r="X21" s="5">
        <f t="shared" ref="X21:Y21" si="13">X8/X$13</f>
        <v>0.31508382366544546</v>
      </c>
      <c r="Y21" s="5">
        <f t="shared" si="13"/>
        <v>0.32224940657063267</v>
      </c>
    </row>
    <row r="22" spans="1:25" x14ac:dyDescent="0.25">
      <c r="B22" s="21" t="s">
        <v>36</v>
      </c>
      <c r="C22" s="5">
        <v>7.4051353264919004E-2</v>
      </c>
      <c r="D22" s="5">
        <v>7.0813904620942295E-2</v>
      </c>
      <c r="E22" s="5">
        <v>4.5556785434909514E-2</v>
      </c>
      <c r="F22" s="5">
        <v>6.1597341646194223E-2</v>
      </c>
      <c r="G22" s="5">
        <v>6.7767083297546063E-2</v>
      </c>
      <c r="H22" s="5">
        <v>7.1152203856085547E-2</v>
      </c>
      <c r="I22" s="5">
        <v>7.0186292149082272E-2</v>
      </c>
      <c r="J22" s="5">
        <v>8.9945633021106058E-2</v>
      </c>
      <c r="K22" s="5">
        <v>6.3901596106232153E-2</v>
      </c>
      <c r="L22" s="5">
        <v>6.7666246557980411E-2</v>
      </c>
      <c r="M22" s="5">
        <v>6.8054753668171833E-2</v>
      </c>
      <c r="N22" s="5">
        <f t="shared" si="4"/>
        <v>7.1043740751362897E-2</v>
      </c>
      <c r="O22" s="5">
        <f t="shared" si="4"/>
        <v>6.9110438080917061E-2</v>
      </c>
      <c r="P22" s="5">
        <v>7.0510260631701988E-2</v>
      </c>
      <c r="Q22" s="5">
        <v>7.3649173539517138E-2</v>
      </c>
      <c r="R22" s="5">
        <f t="shared" ref="R22" si="14">R9/R$13</f>
        <v>7.662832874106415E-2</v>
      </c>
      <c r="S22" s="5">
        <f t="shared" si="1"/>
        <v>7.5998446298949737E-2</v>
      </c>
      <c r="T22" s="5">
        <f t="shared" si="1"/>
        <v>7.0521569916529192E-2</v>
      </c>
      <c r="U22" s="5">
        <f t="shared" si="1"/>
        <v>7.0812174511313983E-2</v>
      </c>
      <c r="V22" s="5">
        <f t="shared" ref="V22:W22" si="15">V9/V$13</f>
        <v>7.2285953987618501E-2</v>
      </c>
      <c r="W22" s="5">
        <f t="shared" si="15"/>
        <v>7.9929496378418632E-2</v>
      </c>
      <c r="X22" s="5">
        <f t="shared" ref="X22:Y22" si="16">X9/X$13</f>
        <v>8.8578488214257303E-2</v>
      </c>
      <c r="Y22" s="5">
        <f t="shared" si="16"/>
        <v>9.7219878011528482E-2</v>
      </c>
    </row>
    <row r="23" spans="1:25" x14ac:dyDescent="0.25">
      <c r="B23" s="21" t="s">
        <v>37</v>
      </c>
      <c r="C23" s="5">
        <v>0.27325161133568615</v>
      </c>
      <c r="D23" s="5">
        <v>0.22711437926349393</v>
      </c>
      <c r="E23" s="5">
        <v>0.23167164686661101</v>
      </c>
      <c r="F23" s="5">
        <v>0.23878267213855189</v>
      </c>
      <c r="G23" s="5">
        <v>0.22294845433318022</v>
      </c>
      <c r="H23" s="5">
        <v>0.2261231565555237</v>
      </c>
      <c r="I23" s="5">
        <v>0.23584314576672893</v>
      </c>
      <c r="J23" s="5">
        <v>0.21299862046847556</v>
      </c>
      <c r="K23" s="5">
        <v>0.2249685741161605</v>
      </c>
      <c r="L23" s="5">
        <v>0.22502859630966571</v>
      </c>
      <c r="M23" s="5">
        <v>0.21939866809375386</v>
      </c>
      <c r="N23" s="5">
        <f t="shared" si="4"/>
        <v>0.2192662480548706</v>
      </c>
      <c r="O23" s="5">
        <f t="shared" si="4"/>
        <v>0.21705240408264509</v>
      </c>
      <c r="P23" s="5">
        <v>0.21435456700209832</v>
      </c>
      <c r="Q23" s="5">
        <v>0.22793230744976134</v>
      </c>
      <c r="R23" s="5">
        <f t="shared" ref="R23" si="17">R10/R$13</f>
        <v>0.23010535408473043</v>
      </c>
      <c r="S23" s="5">
        <f t="shared" si="1"/>
        <v>0.22371813327407084</v>
      </c>
      <c r="T23" s="5">
        <f t="shared" si="1"/>
        <v>0.21816329845527258</v>
      </c>
      <c r="U23" s="5">
        <f t="shared" si="1"/>
        <v>0.22322539545106568</v>
      </c>
      <c r="V23" s="5">
        <f t="shared" ref="V23:W23" si="18">V10/V$13</f>
        <v>0.21972742765703288</v>
      </c>
      <c r="W23" s="5">
        <f t="shared" si="18"/>
        <v>0.21525285544897316</v>
      </c>
      <c r="X23" s="5">
        <f t="shared" ref="X23:Y23" si="19">X10/X$13</f>
        <v>0.20850867391664768</v>
      </c>
      <c r="Y23" s="5">
        <f t="shared" si="19"/>
        <v>0.2192793608054088</v>
      </c>
    </row>
    <row r="24" spans="1:25" x14ac:dyDescent="0.25">
      <c r="B24" s="21" t="s">
        <v>38</v>
      </c>
      <c r="C24" s="5">
        <v>5.5149176281497916E-2</v>
      </c>
      <c r="D24" s="5">
        <v>5.6677594548623617E-2</v>
      </c>
      <c r="E24" s="5">
        <v>5.6132710829878966E-2</v>
      </c>
      <c r="F24" s="5">
        <v>5.5174496354925946E-2</v>
      </c>
      <c r="G24" s="5">
        <v>5.0585497588039784E-2</v>
      </c>
      <c r="H24" s="5">
        <v>5.1289808935970752E-2</v>
      </c>
      <c r="I24" s="5">
        <v>4.5594017169589662E-2</v>
      </c>
      <c r="J24" s="5">
        <v>5.0443145346891122E-2</v>
      </c>
      <c r="K24" s="5">
        <v>4.6434193482598439E-2</v>
      </c>
      <c r="L24" s="5">
        <v>5.0695201162257654E-2</v>
      </c>
      <c r="M24" s="5">
        <v>4.8955229982659568E-2</v>
      </c>
      <c r="N24" s="5">
        <f t="shared" si="4"/>
        <v>5.1019745285171135E-2</v>
      </c>
      <c r="O24" s="5">
        <f t="shared" si="4"/>
        <v>4.3008539008264811E-2</v>
      </c>
      <c r="P24" s="5">
        <v>4.6183144416227291E-2</v>
      </c>
      <c r="Q24" s="5">
        <v>4.5277383834327591E-2</v>
      </c>
      <c r="R24" s="5">
        <f t="shared" ref="R24" si="20">R11/R$13</f>
        <v>4.7672279336876081E-2</v>
      </c>
      <c r="S24" s="5">
        <f t="shared" si="1"/>
        <v>5.0636334931202093E-2</v>
      </c>
      <c r="T24" s="5">
        <f t="shared" si="1"/>
        <v>5.191401315531656E-2</v>
      </c>
      <c r="U24" s="5">
        <f t="shared" si="1"/>
        <v>5.3376100910195672E-2</v>
      </c>
      <c r="V24" s="5">
        <f t="shared" ref="V24:W24" si="21">V11/V$13</f>
        <v>5.9297262911183944E-2</v>
      </c>
      <c r="W24" s="5">
        <f t="shared" si="21"/>
        <v>5.4437992266807053E-2</v>
      </c>
      <c r="X24" s="5">
        <f t="shared" ref="X24:Y24" si="22">X11/X$13</f>
        <v>5.7530277054798441E-2</v>
      </c>
      <c r="Y24" s="5">
        <f t="shared" si="22"/>
        <v>5.4505200868658815E-2</v>
      </c>
    </row>
    <row r="25" spans="1:25" x14ac:dyDescent="0.25">
      <c r="B25" s="21" t="s">
        <v>39</v>
      </c>
      <c r="C25" s="5">
        <v>6.4291036397222348E-2</v>
      </c>
      <c r="D25" s="5">
        <v>5.03999423305867E-2</v>
      </c>
      <c r="E25" s="5">
        <v>6.1086264575834631E-2</v>
      </c>
      <c r="F25" s="5">
        <v>6.5130712084911085E-2</v>
      </c>
      <c r="G25" s="5">
        <v>7.7232169195149289E-2</v>
      </c>
      <c r="H25" s="5">
        <v>7.5417066598492247E-2</v>
      </c>
      <c r="I25" s="5">
        <v>7.9335394047063232E-2</v>
      </c>
      <c r="J25" s="5">
        <v>7.9784877527472806E-2</v>
      </c>
      <c r="K25" s="5">
        <v>8.0027361804779595E-2</v>
      </c>
      <c r="L25" s="5">
        <v>8.4610021832939059E-2</v>
      </c>
      <c r="M25" s="5">
        <v>9.6985163493615342E-2</v>
      </c>
      <c r="N25" s="5">
        <f t="shared" si="4"/>
        <v>8.1504748690494858E-2</v>
      </c>
      <c r="O25" s="5">
        <f t="shared" si="4"/>
        <v>0.10434257906189762</v>
      </c>
      <c r="P25" s="5">
        <v>0.11198844343698003</v>
      </c>
      <c r="Q25" s="5">
        <v>0.10195483762887078</v>
      </c>
      <c r="R25" s="5">
        <f t="shared" ref="R25" si="23">R12/R$13</f>
        <v>0.10280520123962525</v>
      </c>
      <c r="S25" s="5">
        <f t="shared" si="1"/>
        <v>0.10824091590270696</v>
      </c>
      <c r="T25" s="5">
        <f t="shared" si="1"/>
        <v>0.12084686291038949</v>
      </c>
      <c r="U25" s="5">
        <f t="shared" si="1"/>
        <v>0.12815084999142212</v>
      </c>
      <c r="V25" s="5">
        <f t="shared" ref="V25:W25" si="24">V12/V$13</f>
        <v>0.12067140858425378</v>
      </c>
      <c r="W25" s="5">
        <f t="shared" si="24"/>
        <v>0.11696600898039812</v>
      </c>
      <c r="X25" s="5">
        <f t="shared" ref="X25:Y25" si="25">X12/X$13</f>
        <v>0.13641337376138504</v>
      </c>
      <c r="Y25" s="5">
        <f t="shared" si="25"/>
        <v>0.11400300652126372</v>
      </c>
    </row>
    <row r="26" spans="1:25" x14ac:dyDescent="0.25">
      <c r="B26" s="19" t="s">
        <v>17</v>
      </c>
      <c r="C26" s="14">
        <v>1</v>
      </c>
      <c r="D26" s="14">
        <v>1</v>
      </c>
      <c r="E26" s="14">
        <v>1</v>
      </c>
      <c r="F26" s="14">
        <v>1</v>
      </c>
      <c r="G26" s="14">
        <v>1</v>
      </c>
      <c r="H26" s="14">
        <v>1</v>
      </c>
      <c r="I26" s="14">
        <v>1</v>
      </c>
      <c r="J26" s="14">
        <v>1</v>
      </c>
      <c r="K26" s="14">
        <v>1</v>
      </c>
      <c r="L26" s="14">
        <v>1</v>
      </c>
      <c r="M26" s="14">
        <v>1</v>
      </c>
      <c r="N26" s="14">
        <f t="shared" si="4"/>
        <v>1</v>
      </c>
      <c r="O26" s="14">
        <f t="shared" si="4"/>
        <v>1</v>
      </c>
      <c r="P26" s="14">
        <v>1</v>
      </c>
      <c r="Q26" s="14">
        <v>1</v>
      </c>
      <c r="R26" s="14">
        <f t="shared" ref="R26" si="26">R13/R$13</f>
        <v>1</v>
      </c>
      <c r="S26" s="14">
        <f t="shared" si="1"/>
        <v>1</v>
      </c>
      <c r="T26" s="14">
        <f t="shared" si="1"/>
        <v>1</v>
      </c>
      <c r="U26" s="14">
        <f t="shared" si="1"/>
        <v>1</v>
      </c>
      <c r="V26" s="14">
        <f t="shared" ref="V26:W26" si="27">V13/V$13</f>
        <v>1</v>
      </c>
      <c r="W26" s="14">
        <f t="shared" si="27"/>
        <v>1</v>
      </c>
      <c r="X26" s="14">
        <f t="shared" ref="X26:Y26" si="28">X13/X$13</f>
        <v>1</v>
      </c>
      <c r="Y26" s="14">
        <f t="shared" si="28"/>
        <v>1</v>
      </c>
    </row>
    <row r="27" spans="1:25" x14ac:dyDescent="0.25">
      <c r="C27" s="7"/>
      <c r="D27" s="49"/>
      <c r="E27" s="7"/>
      <c r="F27" s="7"/>
      <c r="G27" s="7"/>
      <c r="H27" s="7"/>
      <c r="I27" s="7"/>
      <c r="J27" s="7"/>
      <c r="K27" s="7"/>
      <c r="L27" s="7"/>
      <c r="M27" s="7"/>
      <c r="N27" s="7"/>
      <c r="O27" s="7"/>
      <c r="P27" s="7"/>
      <c r="Q27" s="7"/>
      <c r="R27" s="7"/>
      <c r="S27" s="7"/>
      <c r="T27" s="7"/>
      <c r="U27" s="7"/>
    </row>
    <row r="28" spans="1:25" x14ac:dyDescent="0.25">
      <c r="B28" t="s">
        <v>19</v>
      </c>
      <c r="D28" s="35"/>
    </row>
    <row r="29" spans="1:25" x14ac:dyDescent="0.25">
      <c r="A29">
        <v>1</v>
      </c>
      <c r="B29" t="s">
        <v>79</v>
      </c>
    </row>
    <row r="30" spans="1:25" x14ac:dyDescent="0.25">
      <c r="A30">
        <v>2</v>
      </c>
      <c r="B30" s="42" t="s">
        <v>80</v>
      </c>
    </row>
    <row r="31" spans="1:25" x14ac:dyDescent="0.25">
      <c r="A31">
        <v>3</v>
      </c>
      <c r="B31" t="s">
        <v>70</v>
      </c>
    </row>
  </sheetData>
  <mergeCells count="3">
    <mergeCell ref="B3:B4"/>
    <mergeCell ref="C4:Y4"/>
    <mergeCell ref="C16:Y16"/>
  </mergeCells>
  <phoneticPr fontId="7"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3"/>
  <sheetViews>
    <sheetView zoomScale="80" zoomScaleNormal="80" workbookViewId="0"/>
  </sheetViews>
  <sheetFormatPr defaultColWidth="9.1796875" defaultRowHeight="12.5" x14ac:dyDescent="0.25"/>
  <cols>
    <col min="1" max="1" width="3" customWidth="1"/>
    <col min="2" max="2" width="51.453125" customWidth="1"/>
    <col min="3" max="11" width="9.26953125" customWidth="1"/>
  </cols>
  <sheetData>
    <row r="1" spans="1:26" s="12" customFormat="1" ht="15.5" x14ac:dyDescent="0.35">
      <c r="B1" s="2" t="s">
        <v>81</v>
      </c>
    </row>
    <row r="2" spans="1:26" ht="13" x14ac:dyDescent="0.3">
      <c r="B2" s="4"/>
    </row>
    <row r="3" spans="1:26" ht="38.25" customHeight="1" x14ac:dyDescent="0.25">
      <c r="B3" s="16"/>
      <c r="C3" s="10">
        <v>2002</v>
      </c>
      <c r="D3" s="10">
        <v>2003</v>
      </c>
      <c r="E3" s="10">
        <v>2004</v>
      </c>
      <c r="F3" s="10">
        <v>2005</v>
      </c>
      <c r="G3" s="10">
        <v>2006</v>
      </c>
      <c r="H3" s="10">
        <v>2007</v>
      </c>
      <c r="I3" s="10">
        <v>2008</v>
      </c>
      <c r="J3" s="10">
        <v>2009</v>
      </c>
      <c r="K3" s="10">
        <v>2010</v>
      </c>
      <c r="L3" s="10">
        <v>2011</v>
      </c>
      <c r="M3" s="10">
        <v>2012</v>
      </c>
      <c r="N3" s="10">
        <v>2013</v>
      </c>
      <c r="O3" s="10">
        <v>2014</v>
      </c>
      <c r="P3" s="10">
        <v>2015</v>
      </c>
      <c r="Q3" s="10">
        <v>2016</v>
      </c>
      <c r="R3" s="10">
        <v>2017</v>
      </c>
      <c r="S3" s="10">
        <v>2018</v>
      </c>
      <c r="T3" s="10">
        <v>2019</v>
      </c>
      <c r="U3" s="10">
        <v>2020</v>
      </c>
      <c r="V3" s="10">
        <v>2021</v>
      </c>
      <c r="W3" s="10">
        <v>2022</v>
      </c>
      <c r="X3" s="10">
        <v>2023</v>
      </c>
      <c r="Y3" s="10">
        <v>2024</v>
      </c>
    </row>
    <row r="4" spans="1:26" x14ac:dyDescent="0.25">
      <c r="B4" s="43" t="s">
        <v>82</v>
      </c>
      <c r="C4" s="44">
        <v>194.19789600000004</v>
      </c>
      <c r="D4" s="44">
        <v>222.50436173999998</v>
      </c>
      <c r="E4" s="44">
        <v>256.44558738000001</v>
      </c>
      <c r="F4" s="44">
        <v>282.60948500000006</v>
      </c>
      <c r="G4" s="44">
        <v>301.20106999999996</v>
      </c>
      <c r="H4" s="44">
        <v>318.61892915999999</v>
      </c>
      <c r="I4" s="44">
        <v>369.54348499999998</v>
      </c>
      <c r="J4" s="44">
        <v>408.54097931999996</v>
      </c>
      <c r="K4" s="44">
        <v>400.34303614999999</v>
      </c>
      <c r="L4" s="44">
        <v>407.1855822</v>
      </c>
      <c r="M4" s="45">
        <v>406.94632640999998</v>
      </c>
      <c r="N4" s="45">
        <v>394.14471569000006</v>
      </c>
      <c r="O4" s="45">
        <v>407.56397227609989</v>
      </c>
      <c r="P4" s="45">
        <v>441.51411058609995</v>
      </c>
      <c r="Q4" s="45">
        <v>474.54287726999996</v>
      </c>
      <c r="R4" s="45">
        <v>511.90899259399998</v>
      </c>
      <c r="S4" s="45">
        <v>582.37955096999997</v>
      </c>
      <c r="T4" s="45">
        <v>597.67346259999999</v>
      </c>
      <c r="U4" s="45">
        <v>603.76112998999997</v>
      </c>
      <c r="V4" s="45">
        <v>654.05141057000003</v>
      </c>
      <c r="W4" s="45">
        <v>679.74380500000007</v>
      </c>
      <c r="X4" s="45">
        <v>759.20984977000001</v>
      </c>
      <c r="Y4" s="45">
        <v>771.39592790999995</v>
      </c>
    </row>
    <row r="5" spans="1:26" x14ac:dyDescent="0.25">
      <c r="B5" s="62" t="s">
        <v>83</v>
      </c>
      <c r="C5" s="111">
        <v>30534.260377358496</v>
      </c>
      <c r="D5" s="112">
        <v>32963.609146666662</v>
      </c>
      <c r="E5" s="112">
        <v>36766.392455913978</v>
      </c>
      <c r="F5" s="112">
        <v>39916.59392655368</v>
      </c>
      <c r="G5" s="112">
        <v>43059.481057898491</v>
      </c>
      <c r="H5" s="112">
        <v>45745.718472361805</v>
      </c>
      <c r="I5" s="112">
        <v>52981.144802867384</v>
      </c>
      <c r="J5" s="112">
        <v>58782.874722302149</v>
      </c>
      <c r="K5" s="112">
        <v>57520.551170977007</v>
      </c>
      <c r="L5" s="112">
        <v>59660.891164835164</v>
      </c>
      <c r="M5" s="112">
        <v>59889.084092715224</v>
      </c>
      <c r="N5" s="112">
        <v>57792.480306451624</v>
      </c>
      <c r="O5" s="112">
        <v>58939.113850484435</v>
      </c>
      <c r="P5" s="112">
        <v>62983.467986604839</v>
      </c>
      <c r="Q5" s="112">
        <v>65364.032681818178</v>
      </c>
      <c r="R5" s="112">
        <v>72508.355891501415</v>
      </c>
      <c r="S5" s="112">
        <v>80661.987668975053</v>
      </c>
      <c r="T5" s="112">
        <v>82098.003104395611</v>
      </c>
      <c r="U5" s="112">
        <v>81150.689514784943</v>
      </c>
      <c r="V5" s="112">
        <v>90089.725973829205</v>
      </c>
      <c r="W5" s="112">
        <v>91609.677223719686</v>
      </c>
      <c r="X5" s="112">
        <v>104863.23891850829</v>
      </c>
      <c r="Y5" s="112">
        <v>109495.5185110007</v>
      </c>
    </row>
    <row r="6" spans="1:26" x14ac:dyDescent="0.25">
      <c r="B6" s="89" t="s">
        <v>84</v>
      </c>
      <c r="C6" s="113">
        <v>52003.999875659181</v>
      </c>
      <c r="D6" s="113">
        <v>55173.993254252367</v>
      </c>
      <c r="E6" s="113">
        <v>60161.193377429336</v>
      </c>
      <c r="F6" s="113">
        <v>63390.708745013369</v>
      </c>
      <c r="G6" s="113">
        <v>66155.463207421926</v>
      </c>
      <c r="H6" s="113">
        <v>68651.275583109178</v>
      </c>
      <c r="I6" s="113">
        <v>76481.718169463391</v>
      </c>
      <c r="J6" s="113">
        <v>83098.806761283689</v>
      </c>
      <c r="K6" s="113">
        <v>79861.94494610338</v>
      </c>
      <c r="L6" s="113">
        <v>80772.104212706152</v>
      </c>
      <c r="M6" s="113">
        <v>80244.655672238368</v>
      </c>
      <c r="N6" s="113">
        <v>76566.853724709857</v>
      </c>
      <c r="O6" s="113">
        <v>77139.088309225073</v>
      </c>
      <c r="P6" s="113">
        <v>82191.731983230202</v>
      </c>
      <c r="Q6" s="113">
        <v>84750.614865522817</v>
      </c>
      <c r="R6" s="113">
        <v>92305.614260676928</v>
      </c>
      <c r="S6" s="113">
        <v>101069.96540804587</v>
      </c>
      <c r="T6" s="113">
        <v>101229.752197789</v>
      </c>
      <c r="U6" s="113">
        <v>98374.981163934499</v>
      </c>
      <c r="V6" s="113">
        <v>105070.38392470809</v>
      </c>
      <c r="W6" s="113">
        <v>99692.884037577329</v>
      </c>
      <c r="X6" s="113">
        <v>107928.17938276628</v>
      </c>
      <c r="Y6" s="113">
        <v>109495.5185110007</v>
      </c>
      <c r="Z6" s="11"/>
    </row>
    <row r="7" spans="1:26" x14ac:dyDescent="0.25">
      <c r="R7" s="27"/>
      <c r="T7" s="27"/>
      <c r="Y7" s="115" t="s">
        <v>85</v>
      </c>
    </row>
    <row r="8" spans="1:26" x14ac:dyDescent="0.25">
      <c r="B8" t="s">
        <v>19</v>
      </c>
    </row>
    <row r="9" spans="1:26" x14ac:dyDescent="0.25">
      <c r="A9">
        <v>1</v>
      </c>
      <c r="B9" s="42" t="s">
        <v>79</v>
      </c>
    </row>
    <row r="10" spans="1:26" x14ac:dyDescent="0.25">
      <c r="A10">
        <v>2</v>
      </c>
      <c r="B10" s="42" t="s">
        <v>80</v>
      </c>
    </row>
    <row r="11" spans="1:26" x14ac:dyDescent="0.25">
      <c r="A11">
        <v>3</v>
      </c>
      <c r="B11" t="s">
        <v>70</v>
      </c>
    </row>
    <row r="12" spans="1:26" ht="13" x14ac:dyDescent="0.3">
      <c r="A12">
        <v>4</v>
      </c>
      <c r="B12" s="42" t="s">
        <v>86</v>
      </c>
      <c r="M12" s="4"/>
    </row>
    <row r="13" spans="1:26" x14ac:dyDescent="0.25">
      <c r="A13">
        <v>5</v>
      </c>
      <c r="B13" t="s">
        <v>87</v>
      </c>
    </row>
  </sheetData>
  <phoneticPr fontId="7" type="noConversion"/>
  <pageMargins left="0.75" right="0.75" top="1"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2"/>
  <sheetViews>
    <sheetView zoomScale="80" workbookViewId="0"/>
  </sheetViews>
  <sheetFormatPr defaultColWidth="9.1796875" defaultRowHeight="12.5" x14ac:dyDescent="0.25"/>
  <cols>
    <col min="1" max="1" width="3" customWidth="1"/>
    <col min="2" max="2" width="28.7265625" customWidth="1"/>
    <col min="3" max="3" width="12" customWidth="1"/>
    <col min="4" max="4" width="22.54296875" customWidth="1"/>
    <col min="5" max="5" width="17.1796875" customWidth="1"/>
  </cols>
  <sheetData>
    <row r="1" spans="2:9" s="12" customFormat="1" ht="15.5" x14ac:dyDescent="0.35">
      <c r="B1" s="2" t="s">
        <v>88</v>
      </c>
    </row>
    <row r="3" spans="2:9" ht="19.5" customHeight="1" x14ac:dyDescent="0.3">
      <c r="B3" s="6"/>
      <c r="C3" s="22" t="s">
        <v>89</v>
      </c>
      <c r="D3" s="10" t="s">
        <v>90</v>
      </c>
      <c r="E3" s="18" t="s">
        <v>91</v>
      </c>
      <c r="I3" s="117"/>
    </row>
    <row r="4" spans="2:9" x14ac:dyDescent="0.25">
      <c r="B4" s="15" t="s">
        <v>92</v>
      </c>
      <c r="C4" s="90">
        <v>2002</v>
      </c>
      <c r="D4" s="91">
        <v>435.8</v>
      </c>
      <c r="E4" s="92">
        <v>3.5000000000000001E-3</v>
      </c>
    </row>
    <row r="5" spans="2:9" x14ac:dyDescent="0.25">
      <c r="C5" s="17">
        <v>2004</v>
      </c>
      <c r="D5" s="30">
        <v>521.9</v>
      </c>
      <c r="E5" s="29">
        <v>3.8E-3</v>
      </c>
    </row>
    <row r="6" spans="2:9" x14ac:dyDescent="0.25">
      <c r="C6" s="17">
        <v>2005</v>
      </c>
      <c r="D6" s="30">
        <v>592.9</v>
      </c>
      <c r="E6" s="29">
        <v>3.8E-3</v>
      </c>
    </row>
    <row r="7" spans="2:9" x14ac:dyDescent="0.25">
      <c r="C7" s="17">
        <v>2007</v>
      </c>
      <c r="D7" s="30">
        <v>653</v>
      </c>
      <c r="E7" s="29">
        <v>3.5999999999999999E-3</v>
      </c>
    </row>
    <row r="8" spans="2:9" x14ac:dyDescent="0.25">
      <c r="C8" s="163" t="s">
        <v>56</v>
      </c>
      <c r="D8" s="163"/>
      <c r="E8" s="163"/>
    </row>
    <row r="9" spans="2:9" x14ac:dyDescent="0.25">
      <c r="C9" s="17">
        <v>2009</v>
      </c>
      <c r="D9" s="63">
        <v>802</v>
      </c>
      <c r="E9" s="29">
        <v>4.1999999999999997E-3</v>
      </c>
    </row>
    <row r="10" spans="2:9" x14ac:dyDescent="0.25">
      <c r="C10" s="17">
        <v>2011</v>
      </c>
      <c r="D10" s="63">
        <v>836</v>
      </c>
      <c r="E10" s="29">
        <v>3.8999999999999998E-3</v>
      </c>
      <c r="H10" s="23"/>
    </row>
    <row r="11" spans="2:9" x14ac:dyDescent="0.25">
      <c r="C11" s="17">
        <v>2013</v>
      </c>
      <c r="D11" s="63">
        <v>817</v>
      </c>
      <c r="E11" s="29">
        <v>3.5000000000000001E-3</v>
      </c>
      <c r="H11" s="23"/>
    </row>
    <row r="12" spans="2:9" x14ac:dyDescent="0.25">
      <c r="C12" s="103">
        <v>2015</v>
      </c>
      <c r="D12" s="63">
        <v>877</v>
      </c>
      <c r="E12" s="104">
        <v>3.3999999999999998E-3</v>
      </c>
      <c r="H12" s="23"/>
    </row>
    <row r="13" spans="2:9" x14ac:dyDescent="0.25">
      <c r="C13" s="17">
        <v>2017</v>
      </c>
      <c r="D13" s="63">
        <v>960</v>
      </c>
      <c r="E13" s="29">
        <v>3.3E-3</v>
      </c>
      <c r="H13" s="23"/>
    </row>
    <row r="14" spans="2:9" x14ac:dyDescent="0.25">
      <c r="C14" s="103">
        <v>2019</v>
      </c>
      <c r="D14" s="63">
        <v>1202</v>
      </c>
      <c r="E14" s="29">
        <v>3.7000000000000002E-3</v>
      </c>
      <c r="H14" s="23"/>
    </row>
    <row r="15" spans="2:9" x14ac:dyDescent="0.25">
      <c r="C15" s="103">
        <v>2021</v>
      </c>
      <c r="D15" s="63">
        <v>1254</v>
      </c>
      <c r="E15" s="29">
        <v>3.5000000000000001E-3</v>
      </c>
      <c r="H15" s="23"/>
    </row>
    <row r="16" spans="2:9" x14ac:dyDescent="0.25">
      <c r="B16" s="105"/>
      <c r="C16" s="110">
        <v>2023</v>
      </c>
      <c r="D16" s="106">
        <v>1349</v>
      </c>
      <c r="E16" s="120">
        <v>3.2000000000000002E-3</v>
      </c>
      <c r="H16" s="23"/>
    </row>
    <row r="17" spans="1:5" x14ac:dyDescent="0.25">
      <c r="E17" s="27"/>
    </row>
    <row r="19" spans="1:5" x14ac:dyDescent="0.25">
      <c r="B19" s="42" t="s">
        <v>19</v>
      </c>
    </row>
    <row r="20" spans="1:5" x14ac:dyDescent="0.25">
      <c r="A20">
        <v>1</v>
      </c>
      <c r="B20" s="42" t="s">
        <v>71</v>
      </c>
    </row>
    <row r="21" spans="1:5" x14ac:dyDescent="0.25">
      <c r="A21">
        <v>2</v>
      </c>
      <c r="B21" s="42" t="s">
        <v>73</v>
      </c>
    </row>
    <row r="22" spans="1:5" x14ac:dyDescent="0.25">
      <c r="A22">
        <v>3</v>
      </c>
      <c r="B22" s="42" t="s">
        <v>93</v>
      </c>
    </row>
  </sheetData>
  <mergeCells count="1">
    <mergeCell ref="C8:E8"/>
  </mergeCells>
  <phoneticPr fontId="7" type="noConversion"/>
  <pageMargins left="0.75" right="0.75" top="1" bottom="1" header="0.5" footer="0.5"/>
  <pageSetup paperSize="9" orientation="portrait" r:id="rId1"/>
  <headerFooter alignWithMargins="0">
    <oddHeader>&amp;C&amp;"Calibri"&amp;10&amp;K000000 [IN-CONFIDENCE - INTERNAL ONLY]&amp;1#_x000D_</oddHeader>
    <oddFooter>&amp;C_x000D_&amp;1#&amp;"Calibri"&amp;10&amp;K000000 [IN-CONFIDENCE - INTERNAL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26"/>
  <sheetViews>
    <sheetView zoomScale="80" workbookViewId="0"/>
  </sheetViews>
  <sheetFormatPr defaultColWidth="9.1796875" defaultRowHeight="12.5" x14ac:dyDescent="0.25"/>
  <cols>
    <col min="1" max="1" width="3" style="25" customWidth="1"/>
    <col min="2" max="2" width="47.7265625" style="25" customWidth="1"/>
    <col min="3" max="3" width="13.1796875" style="25" customWidth="1"/>
    <col min="4" max="4" width="14.26953125" style="25" customWidth="1"/>
    <col min="5" max="6" width="14.1796875" style="25" customWidth="1"/>
    <col min="7" max="7" width="5.26953125" style="25" customWidth="1"/>
    <col min="8" max="9" width="15.54296875" style="25" customWidth="1"/>
    <col min="10" max="13" width="14.26953125" style="25" customWidth="1"/>
    <col min="14" max="23" width="15" style="25" customWidth="1"/>
    <col min="24" max="16384" width="9.1796875" style="25"/>
  </cols>
  <sheetData>
    <row r="1" spans="1:23" s="24" customFormat="1" ht="15.5" x14ac:dyDescent="0.35">
      <c r="A1" s="12"/>
      <c r="B1" s="2" t="s">
        <v>94</v>
      </c>
      <c r="C1" s="12"/>
      <c r="D1" s="12"/>
      <c r="E1" s="12"/>
      <c r="F1" s="12"/>
      <c r="G1" s="12"/>
      <c r="H1" s="12"/>
      <c r="I1" s="12"/>
      <c r="J1" s="12"/>
      <c r="K1" s="12"/>
      <c r="L1" s="12"/>
      <c r="M1" s="12"/>
      <c r="N1" s="12"/>
      <c r="O1" s="12"/>
      <c r="P1" s="12"/>
      <c r="Q1" s="12"/>
      <c r="R1" s="12"/>
      <c r="S1" s="12"/>
      <c r="T1" s="12"/>
      <c r="U1" s="12"/>
      <c r="V1" s="12"/>
      <c r="W1" s="12"/>
    </row>
    <row r="2" spans="1:23" x14ac:dyDescent="0.25">
      <c r="A2" s="42"/>
      <c r="B2" s="42"/>
      <c r="C2" s="169"/>
      <c r="D2" s="169"/>
      <c r="E2" s="42"/>
      <c r="F2" s="42"/>
      <c r="G2" s="42"/>
      <c r="H2" s="42"/>
      <c r="I2" s="42"/>
      <c r="J2" s="42"/>
      <c r="K2" s="42"/>
      <c r="L2" s="42"/>
      <c r="M2" s="42"/>
      <c r="N2" s="42"/>
      <c r="O2" s="42"/>
      <c r="P2" s="42"/>
      <c r="Q2" s="42"/>
      <c r="R2" s="42"/>
      <c r="S2" s="42"/>
      <c r="T2" s="42"/>
      <c r="U2" s="42"/>
      <c r="V2" s="42"/>
      <c r="W2" s="42"/>
    </row>
    <row r="3" spans="1:23" ht="15" customHeight="1" x14ac:dyDescent="0.25">
      <c r="A3" s="42"/>
      <c r="B3" s="170" t="s">
        <v>95</v>
      </c>
      <c r="C3" s="166" t="s">
        <v>96</v>
      </c>
      <c r="D3" s="167"/>
      <c r="E3" s="167"/>
      <c r="F3" s="167"/>
      <c r="G3" s="167"/>
      <c r="H3" s="167"/>
      <c r="I3" s="167"/>
      <c r="J3" s="167"/>
      <c r="K3" s="167"/>
      <c r="L3" s="167"/>
      <c r="M3" s="167"/>
      <c r="N3" s="167"/>
      <c r="O3" s="167"/>
      <c r="P3" s="167"/>
      <c r="Q3" s="167"/>
      <c r="R3" s="167"/>
      <c r="S3" s="167"/>
      <c r="T3" s="167"/>
      <c r="U3" s="167"/>
      <c r="V3" s="167"/>
      <c r="W3" s="167"/>
    </row>
    <row r="4" spans="1:23" ht="15" customHeight="1" x14ac:dyDescent="0.25">
      <c r="A4" s="42"/>
      <c r="B4" s="171"/>
      <c r="C4" s="166">
        <v>2005</v>
      </c>
      <c r="D4" s="173"/>
      <c r="E4" s="166">
        <v>2007</v>
      </c>
      <c r="F4" s="173"/>
      <c r="G4" s="174" t="s">
        <v>97</v>
      </c>
      <c r="H4" s="166">
        <v>2009</v>
      </c>
      <c r="I4" s="167"/>
      <c r="J4" s="166">
        <v>2011</v>
      </c>
      <c r="K4" s="167"/>
      <c r="L4" s="166">
        <v>2013</v>
      </c>
      <c r="M4" s="173"/>
      <c r="N4" s="164">
        <v>2015</v>
      </c>
      <c r="O4" s="168"/>
      <c r="P4" s="165">
        <v>2017</v>
      </c>
      <c r="Q4" s="165"/>
      <c r="R4" s="164">
        <v>2019</v>
      </c>
      <c r="S4" s="168"/>
      <c r="T4" s="165">
        <v>2021</v>
      </c>
      <c r="U4" s="168"/>
      <c r="V4" s="164">
        <v>2023</v>
      </c>
      <c r="W4" s="165"/>
    </row>
    <row r="5" spans="1:23" ht="39" customHeight="1" x14ac:dyDescent="0.25">
      <c r="A5" s="42"/>
      <c r="B5" s="172"/>
      <c r="C5" s="125" t="s">
        <v>31</v>
      </c>
      <c r="D5" s="126" t="s">
        <v>98</v>
      </c>
      <c r="E5" s="125" t="s">
        <v>31</v>
      </c>
      <c r="F5" s="127" t="s">
        <v>98</v>
      </c>
      <c r="G5" s="175"/>
      <c r="H5" s="125" t="s">
        <v>31</v>
      </c>
      <c r="I5" s="128" t="s">
        <v>98</v>
      </c>
      <c r="J5" s="125" t="s">
        <v>31</v>
      </c>
      <c r="K5" s="128" t="s">
        <v>98</v>
      </c>
      <c r="L5" s="125" t="s">
        <v>31</v>
      </c>
      <c r="M5" s="127" t="s">
        <v>98</v>
      </c>
      <c r="N5" s="129" t="s">
        <v>31</v>
      </c>
      <c r="O5" s="127" t="s">
        <v>98</v>
      </c>
      <c r="P5" s="129" t="s">
        <v>31</v>
      </c>
      <c r="Q5" s="127" t="s">
        <v>98</v>
      </c>
      <c r="R5" s="129" t="s">
        <v>31</v>
      </c>
      <c r="S5" s="127" t="s">
        <v>98</v>
      </c>
      <c r="T5" s="129" t="s">
        <v>31</v>
      </c>
      <c r="U5" s="130" t="s">
        <v>98</v>
      </c>
      <c r="V5" s="129" t="s">
        <v>31</v>
      </c>
      <c r="W5" s="130" t="s">
        <v>98</v>
      </c>
    </row>
    <row r="6" spans="1:23" x14ac:dyDescent="0.25">
      <c r="A6" s="42"/>
      <c r="B6" s="131" t="s">
        <v>99</v>
      </c>
      <c r="C6" s="132">
        <v>0.48</v>
      </c>
      <c r="D6" s="133">
        <v>0.30199999999999999</v>
      </c>
      <c r="E6" s="132">
        <v>0.53499222395023327</v>
      </c>
      <c r="F6" s="133">
        <v>0.30373831775700932</v>
      </c>
      <c r="G6" s="175"/>
      <c r="H6" s="132">
        <v>0.48</v>
      </c>
      <c r="I6" s="134">
        <v>0.28000000000000003</v>
      </c>
      <c r="J6" s="132">
        <v>0.49</v>
      </c>
      <c r="K6" s="134">
        <v>0.26</v>
      </c>
      <c r="L6" s="132">
        <v>0.52</v>
      </c>
      <c r="M6" s="133">
        <v>0.25</v>
      </c>
      <c r="N6" s="135">
        <v>0.52</v>
      </c>
      <c r="O6" s="133">
        <v>0.23</v>
      </c>
      <c r="P6" s="135">
        <v>0.56000000000000005</v>
      </c>
      <c r="Q6" s="133">
        <v>0.25</v>
      </c>
      <c r="R6" s="135">
        <v>0.58818635607321135</v>
      </c>
      <c r="S6" s="133">
        <v>0.23000212179079144</v>
      </c>
      <c r="T6" s="136">
        <v>0.43221690590111644</v>
      </c>
      <c r="U6" s="136">
        <v>0.1970649895178197</v>
      </c>
      <c r="V6" s="135">
        <v>0.51</v>
      </c>
      <c r="W6" s="136">
        <v>0.22</v>
      </c>
    </row>
    <row r="7" spans="1:23" x14ac:dyDescent="0.25">
      <c r="A7" s="42"/>
      <c r="B7" s="131" t="s">
        <v>100</v>
      </c>
      <c r="C7" s="132">
        <v>0.32</v>
      </c>
      <c r="D7" s="133">
        <v>0.35399999999999998</v>
      </c>
      <c r="E7" s="132">
        <v>0.28304821150855364</v>
      </c>
      <c r="F7" s="133">
        <v>0.34112149532710279</v>
      </c>
      <c r="G7" s="175"/>
      <c r="H7" s="132">
        <v>0.36</v>
      </c>
      <c r="I7" s="134">
        <v>0.38</v>
      </c>
      <c r="J7" s="132">
        <v>0.4</v>
      </c>
      <c r="K7" s="134">
        <v>0.41</v>
      </c>
      <c r="L7" s="132">
        <v>0.4</v>
      </c>
      <c r="M7" s="133">
        <v>0.39</v>
      </c>
      <c r="N7" s="132">
        <v>0.38</v>
      </c>
      <c r="O7" s="133">
        <v>0.42</v>
      </c>
      <c r="P7" s="132">
        <v>0.36</v>
      </c>
      <c r="Q7" s="133">
        <v>0.4</v>
      </c>
      <c r="R7" s="132">
        <v>0.30948419301164726</v>
      </c>
      <c r="S7" s="133">
        <v>0.38022490982389134</v>
      </c>
      <c r="T7" s="134">
        <v>0.32456140350877194</v>
      </c>
      <c r="U7" s="134">
        <v>0.37469029921860109</v>
      </c>
      <c r="V7" s="132">
        <v>0.39</v>
      </c>
      <c r="W7" s="134">
        <v>0.39</v>
      </c>
    </row>
    <row r="8" spans="1:23" ht="12.75" customHeight="1" x14ac:dyDescent="0.25">
      <c r="A8" s="42"/>
      <c r="B8" s="131" t="s">
        <v>101</v>
      </c>
      <c r="C8" s="132">
        <v>0.2</v>
      </c>
      <c r="D8" s="133">
        <v>0.34399999999999997</v>
      </c>
      <c r="E8" s="132">
        <v>0.18351477449455678</v>
      </c>
      <c r="F8" s="133">
        <v>0.35514018691588783</v>
      </c>
      <c r="G8" s="175"/>
      <c r="H8" s="132">
        <v>0.16</v>
      </c>
      <c r="I8" s="134">
        <v>0.35</v>
      </c>
      <c r="J8" s="132">
        <v>0.11</v>
      </c>
      <c r="K8" s="134">
        <v>0.33</v>
      </c>
      <c r="L8" s="132">
        <v>0.09</v>
      </c>
      <c r="M8" s="133">
        <v>0.36</v>
      </c>
      <c r="N8" s="132">
        <v>0.1</v>
      </c>
      <c r="O8" s="133">
        <v>0.35</v>
      </c>
      <c r="P8" s="132">
        <v>0.08</v>
      </c>
      <c r="Q8" s="133">
        <v>0.35</v>
      </c>
      <c r="R8" s="132">
        <v>7.0715474209650589E-2</v>
      </c>
      <c r="S8" s="133">
        <v>0.36282622533418207</v>
      </c>
      <c r="T8" s="134">
        <v>0.14433811802232854</v>
      </c>
      <c r="U8" s="134">
        <v>0.39222412807318469</v>
      </c>
      <c r="V8" s="132">
        <v>0.1</v>
      </c>
      <c r="W8" s="134">
        <v>0.38</v>
      </c>
    </row>
    <row r="9" spans="1:23" x14ac:dyDescent="0.25">
      <c r="A9" s="42"/>
      <c r="B9" s="48" t="s">
        <v>17</v>
      </c>
      <c r="C9" s="137">
        <v>1</v>
      </c>
      <c r="D9" s="138">
        <v>1</v>
      </c>
      <c r="E9" s="137">
        <v>1</v>
      </c>
      <c r="F9" s="138">
        <v>1</v>
      </c>
      <c r="G9" s="176"/>
      <c r="H9" s="137">
        <v>1</v>
      </c>
      <c r="I9" s="138">
        <v>1</v>
      </c>
      <c r="J9" s="139">
        <v>1</v>
      </c>
      <c r="K9" s="138">
        <v>1</v>
      </c>
      <c r="L9" s="139">
        <v>1</v>
      </c>
      <c r="M9" s="138">
        <v>1</v>
      </c>
      <c r="N9" s="137">
        <v>1</v>
      </c>
      <c r="O9" s="138">
        <v>1</v>
      </c>
      <c r="P9" s="137">
        <v>1</v>
      </c>
      <c r="Q9" s="138">
        <v>1</v>
      </c>
      <c r="R9" s="137">
        <v>1</v>
      </c>
      <c r="S9" s="138">
        <v>1</v>
      </c>
      <c r="T9" s="139">
        <v>1</v>
      </c>
      <c r="U9" s="139">
        <v>1</v>
      </c>
      <c r="V9" s="137">
        <v>1</v>
      </c>
      <c r="W9" s="139">
        <v>1</v>
      </c>
    </row>
    <row r="10" spans="1:23" x14ac:dyDescent="0.25">
      <c r="A10" s="42"/>
      <c r="B10" s="42"/>
      <c r="C10" s="140"/>
      <c r="D10" s="42"/>
      <c r="E10" s="26"/>
      <c r="F10" s="42"/>
      <c r="G10" s="42"/>
      <c r="H10" s="42"/>
      <c r="I10" s="42"/>
      <c r="J10" s="42"/>
      <c r="K10" s="42"/>
      <c r="L10" s="42"/>
      <c r="M10" s="42"/>
      <c r="N10" s="27"/>
      <c r="O10" s="42"/>
      <c r="P10" s="27"/>
      <c r="Q10" s="42"/>
      <c r="R10" s="27"/>
      <c r="S10" s="42"/>
      <c r="T10" s="42"/>
      <c r="U10" s="42"/>
      <c r="V10" s="42"/>
      <c r="W10" s="42" t="s">
        <v>102</v>
      </c>
    </row>
    <row r="11" spans="1:23" x14ac:dyDescent="0.25">
      <c r="A11" s="42"/>
      <c r="B11" s="64" t="s">
        <v>19</v>
      </c>
      <c r="C11" s="42"/>
      <c r="D11" s="42"/>
      <c r="E11" s="42"/>
      <c r="F11" s="42"/>
      <c r="G11" s="42"/>
      <c r="H11" s="42"/>
      <c r="I11" s="42"/>
      <c r="J11" s="42"/>
      <c r="K11" s="42"/>
      <c r="L11" s="42"/>
      <c r="M11" s="42"/>
      <c r="N11" s="42"/>
      <c r="O11" s="42"/>
      <c r="P11" s="42"/>
      <c r="Q11" s="42"/>
      <c r="R11" s="42"/>
      <c r="S11" s="42"/>
      <c r="T11" s="42"/>
      <c r="U11" s="42"/>
      <c r="V11" s="42"/>
      <c r="W11" s="42"/>
    </row>
    <row r="12" spans="1:23" x14ac:dyDescent="0.25">
      <c r="A12">
        <v>1</v>
      </c>
      <c r="B12" s="42" t="s">
        <v>71</v>
      </c>
      <c r="C12" s="42"/>
      <c r="D12" s="42"/>
      <c r="E12" s="42"/>
      <c r="F12" s="42"/>
      <c r="G12" s="42"/>
      <c r="H12" s="42"/>
      <c r="I12" s="42"/>
      <c r="J12" s="42"/>
      <c r="K12" s="42"/>
      <c r="L12" s="42"/>
      <c r="M12" s="42"/>
      <c r="N12" s="42"/>
      <c r="O12" s="42"/>
      <c r="P12" s="42"/>
      <c r="Q12" s="42"/>
      <c r="R12" s="42"/>
      <c r="S12" s="42"/>
      <c r="T12" s="42"/>
      <c r="U12" s="42"/>
      <c r="V12" s="42"/>
      <c r="W12" s="42"/>
    </row>
    <row r="13" spans="1:23" x14ac:dyDescent="0.25">
      <c r="A13">
        <v>2</v>
      </c>
      <c r="B13" s="42" t="s">
        <v>73</v>
      </c>
      <c r="C13" s="42"/>
      <c r="D13" s="42"/>
      <c r="E13" s="42"/>
      <c r="F13" s="42"/>
      <c r="G13" s="42"/>
      <c r="H13" s="42"/>
      <c r="I13" s="42"/>
      <c r="J13" s="42"/>
      <c r="K13" s="42"/>
      <c r="L13" s="42"/>
      <c r="M13" s="42"/>
      <c r="N13" s="42"/>
      <c r="O13" s="42"/>
      <c r="P13" s="42"/>
      <c r="Q13" s="42"/>
      <c r="R13" s="42"/>
      <c r="S13" s="42"/>
      <c r="T13" s="42"/>
      <c r="U13" s="42"/>
      <c r="V13" s="42"/>
      <c r="W13" s="42"/>
    </row>
    <row r="14" spans="1:23" x14ac:dyDescent="0.25">
      <c r="A14" s="42">
        <v>3</v>
      </c>
      <c r="B14" s="42" t="s">
        <v>103</v>
      </c>
      <c r="C14" s="42"/>
      <c r="D14" s="42"/>
      <c r="E14" s="42"/>
      <c r="F14" s="42"/>
      <c r="G14" s="42"/>
      <c r="H14" s="42"/>
      <c r="I14" s="42"/>
      <c r="J14" s="42"/>
      <c r="K14" s="42"/>
      <c r="L14" s="42"/>
      <c r="M14" s="42"/>
      <c r="N14" s="42"/>
      <c r="O14" s="42"/>
      <c r="P14" s="42"/>
      <c r="Q14" s="42"/>
      <c r="R14" s="42"/>
      <c r="S14" s="42"/>
      <c r="T14" s="42"/>
      <c r="U14" s="42"/>
      <c r="V14" s="42"/>
      <c r="W14" s="42"/>
    </row>
    <row r="15" spans="1:23" x14ac:dyDescent="0.25">
      <c r="A15" s="42"/>
      <c r="B15" s="42"/>
      <c r="C15" s="42"/>
      <c r="D15" s="42"/>
      <c r="E15" s="42"/>
      <c r="F15" s="42"/>
      <c r="G15" s="42"/>
      <c r="H15" s="42"/>
      <c r="I15" s="42"/>
      <c r="J15" s="42"/>
      <c r="K15" s="42"/>
      <c r="L15" s="42"/>
      <c r="M15" s="42"/>
      <c r="N15" s="42"/>
      <c r="O15" s="42"/>
      <c r="P15" s="42"/>
      <c r="Q15" s="42"/>
      <c r="R15" s="42"/>
      <c r="S15" s="42"/>
      <c r="T15" s="42"/>
      <c r="U15" s="42"/>
      <c r="V15" s="42"/>
      <c r="W15" s="42"/>
    </row>
    <row r="17" spans="3:20" x14ac:dyDescent="0.25">
      <c r="C17" s="42"/>
      <c r="D17" s="42"/>
      <c r="E17" s="42"/>
      <c r="F17" s="42"/>
      <c r="G17" s="42"/>
      <c r="H17" s="42"/>
      <c r="I17" s="42"/>
      <c r="J17" s="42"/>
      <c r="K17" s="42"/>
      <c r="L17" s="42"/>
      <c r="M17" s="42"/>
      <c r="N17" s="42"/>
      <c r="O17" s="42"/>
      <c r="P17" s="42"/>
      <c r="Q17" s="42"/>
      <c r="R17" s="42"/>
      <c r="S17" s="42"/>
      <c r="T17" s="42"/>
    </row>
    <row r="22" spans="3:20" x14ac:dyDescent="0.25">
      <c r="C22" s="42"/>
      <c r="D22" s="42"/>
      <c r="E22" s="42"/>
      <c r="F22" s="42"/>
      <c r="G22" s="42"/>
      <c r="H22" s="42"/>
      <c r="I22" s="42"/>
      <c r="J22" s="42"/>
      <c r="K22" s="42"/>
      <c r="L22" s="42"/>
      <c r="M22" s="42"/>
      <c r="N22" s="42"/>
      <c r="O22" s="42"/>
      <c r="P22" s="42"/>
      <c r="Q22" s="42"/>
      <c r="R22" s="42"/>
      <c r="S22" s="42"/>
      <c r="T22" s="42"/>
    </row>
    <row r="26" spans="3:20" ht="13" x14ac:dyDescent="0.3">
      <c r="C26" s="42"/>
      <c r="D26" s="42"/>
      <c r="E26" s="42"/>
      <c r="F26" s="42"/>
      <c r="G26" s="42"/>
      <c r="H26" s="117"/>
      <c r="I26" s="42"/>
      <c r="J26" s="42"/>
      <c r="K26" s="42"/>
      <c r="L26" s="42"/>
      <c r="M26" s="42"/>
      <c r="N26" s="42"/>
      <c r="O26" s="42"/>
      <c r="P26" s="42"/>
      <c r="Q26" s="42"/>
      <c r="R26" s="42"/>
      <c r="S26" s="42"/>
      <c r="T26" s="42"/>
    </row>
  </sheetData>
  <mergeCells count="14">
    <mergeCell ref="B3:B5"/>
    <mergeCell ref="C4:D4"/>
    <mergeCell ref="E4:F4"/>
    <mergeCell ref="H4:I4"/>
    <mergeCell ref="P4:Q4"/>
    <mergeCell ref="N4:O4"/>
    <mergeCell ref="L4:M4"/>
    <mergeCell ref="G4:G9"/>
    <mergeCell ref="J4:K4"/>
    <mergeCell ref="V4:W4"/>
    <mergeCell ref="C3:W3"/>
    <mergeCell ref="T4:U4"/>
    <mergeCell ref="R4:S4"/>
    <mergeCell ref="C2:D2"/>
  </mergeCells>
  <phoneticPr fontId="7" type="noConversion"/>
  <pageMargins left="0.75" right="0.75" top="0.5" bottom="1" header="0.5" footer="0.5"/>
  <pageSetup paperSize="9" orientation="landscape" r:id="rId1"/>
  <headerFooter alignWithMargins="0">
    <oddHeader>&amp;C&amp;"Calibri"&amp;10&amp;K000000 [IN-CONFIDENCE - INTERNAL ONLY]&amp;1#_x000D_</oddHeader>
    <oddFooter>&amp;C_x000D_&amp;1#&amp;"Calibri"&amp;10&amp;K000000 [IN-CONFIDENCE - INTERNAL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hf7c71fd10d346fe8adb3bb49d5c0fc0 xmlns="d267a1a7-8edd-4111-a118-4a206d87cecc">
      <Terms xmlns="http://schemas.microsoft.com/office/infopath/2007/PartnerControls"/>
    </hf7c71fd10d346fe8adb3bb49d5c0fc0>
    <FileNetAlphaCode xmlns="d267a1a7-8edd-4111-a118-4a206d87cecc" xsi:nil="true"/>
    <FileNetAuthor xmlns="d267a1a7-8edd-4111-a118-4a206d87cecc" xsi:nil="true"/>
    <FileNetAllOfMinistry xmlns="d267a1a7-8edd-4111-a118-4a206d87cecc" xsi:nil="true"/>
    <FileNetEffectiveFrom xmlns="d267a1a7-8edd-4111-a118-4a206d87cecc" xsi:nil="true"/>
    <FileNetPhysicalFile xmlns="d267a1a7-8edd-4111-a118-4a206d87cecc" xsi:nil="true"/>
    <FileNet_x0020_Version_x0020_ID xmlns="d267a1a7-8edd-4111-a118-4a206d87cecc" xsi:nil="true"/>
    <FileNetRecordsManagementActivity xmlns="d267a1a7-8edd-4111-a118-4a206d87cecc" xsi:nil="true"/>
    <FileNetStartDate xmlns="d267a1a7-8edd-4111-a118-4a206d87cecc" xsi:nil="true"/>
    <Date_x0020_Authored xmlns="d267a1a7-8edd-4111-a118-4a206d87cecc" xsi:nil="true"/>
    <FileNetProcessName xmlns="d267a1a7-8edd-4111-a118-4a206d87cecc" xsi:nil="true"/>
    <FileNet_x0020_Object_x0020_ID xmlns="d267a1a7-8edd-4111-a118-4a206d87cecc" xsi:nil="true"/>
    <FileNetCreatedBy xmlns="d267a1a7-8edd-4111-a118-4a206d87cecc" xsi:nil="true"/>
    <FileNetExpiry xmlns="d267a1a7-8edd-4111-a118-4a206d87cecc" xsi:nil="true"/>
    <FileNetAddedBy xmlns="d267a1a7-8edd-4111-a118-4a206d87cecc" xsi:nil="true"/>
    <FileNetNextReviewDueDate xmlns="d267a1a7-8edd-4111-a118-4a206d87cecc" xsi:nil="true"/>
    <FileNetsubject3 xmlns="d267a1a7-8edd-4111-a118-4a206d87cecc" xsi:nil="true"/>
    <FileNetLastReview xmlns="d267a1a7-8edd-4111-a118-4a206d87cecc" xsi:nil="true"/>
    <FileNetsubject2 xmlns="d267a1a7-8edd-4111-a118-4a206d87cecc" xsi:nil="true"/>
    <c65b51bc6a0e4ac9b0840b09a1858551 xmlns="d267a1a7-8edd-4111-a118-4a206d87cecc">
      <Terms xmlns="http://schemas.microsoft.com/office/infopath/2007/PartnerControls"/>
    </c65b51bc6a0e4ac9b0840b09a1858551>
    <FileNetFolderSecurityType xmlns="d267a1a7-8edd-4111-a118-4a206d87cecc" xsi:nil="true"/>
    <FileNetMeetingDocumentationType xmlns="d267a1a7-8edd-4111-a118-4a206d87cecc" xsi:nil="true"/>
    <FileNetPhysicalFileNumber xmlns="d267a1a7-8edd-4111-a118-4a206d87cecc" xsi:nil="true"/>
    <FileNetProcessOwner xmlns="d267a1a7-8edd-4111-a118-4a206d87cecc" xsi:nil="true"/>
    <FileNetsubject1 xmlns="d267a1a7-8edd-4111-a118-4a206d87cecc" xsi:nil="true"/>
    <m06bc18559e9431bb4d590962e6b7f83 xmlns="d267a1a7-8edd-4111-a118-4a206d87cecc">
      <Terms xmlns="http://schemas.microsoft.com/office/infopath/2007/PartnerControls"/>
    </m06bc18559e9431bb4d590962e6b7f83>
    <FileNetModifiiedBy xmlns="d267a1a7-8edd-4111-a118-4a206d87cecc" xsi:nil="true"/>
    <FileNetMeetingDate xmlns="d267a1a7-8edd-4111-a118-4a206d87cecc" xsi:nil="true"/>
    <FileNetBusinessGroups xmlns="d267a1a7-8edd-4111-a118-4a206d87cecc" xsi:nil="true"/>
    <FileNetTriggerProcess xmlns="d267a1a7-8edd-4111-a118-4a206d87cecc" xsi:nil="true"/>
    <TaxCatchAll xmlns="d267a1a7-8edd-4111-a118-4a206d87cecc" xsi:nil="true"/>
    <Status xmlns="d267a1a7-8edd-4111-a118-4a206d87cecc" xsi:nil="true"/>
    <FileNetScope xmlns="d267a1a7-8edd-4111-a118-4a206d87cecc" xsi:nil="true"/>
    <FileNetEndDate xmlns="d267a1a7-8edd-4111-a118-4a206d87cecc" xsi:nil="true"/>
    <FileNetParagraph xmlns="d267a1a7-8edd-4111-a118-4a206d87cecc" xsi:nil="true"/>
    <FileNetConsumerProcess xmlns="d267a1a7-8edd-4111-a118-4a206d87cecc" xsi:nil="true"/>
    <FileNetParagraphStatus xmlns="d267a1a7-8edd-4111-a118-4a206d87cecc" xsi:nil="true"/>
    <FileNetAddMigration xmlns="d267a1a7-8edd-4111-a118-4a206d87cecc" xsi:nil="true"/>
    <FileNetFolderAccess xmlns="d267a1a7-8edd-4111-a118-4a206d87cecc" xsi:nil="true"/>
    <FileNetSource xmlns="d267a1a7-8edd-4111-a118-4a206d87cecc" xsi:nil="true"/>
    <_dlc_DocId xmlns="a34007c8-d422-480d-86f8-cbd8072d2bce">MoEd-2075899316-17753</_dlc_DocId>
    <_dlc_DocIdUrl xmlns="a34007c8-d422-480d-86f8-cbd8072d2bce">
      <Url>https://educationgovtnz.sharepoint.com/sites/GRPMoETPKTertiaryAnalysisRecords/_layouts/15/DocIdRedir.aspx?ID=MoEd-2075899316-17753</Url>
      <Description>MoEd-2075899316-17753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be7a66c-04a3-4463-8f17-244784dbc568" ContentTypeId="0x01010053526B971DAC78418EC6A9ED490C61AF" PreviousValue="false" LastSyncTimeStamp="2023-08-28T02:00:41.81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MoE Document" ma:contentTypeID="0x01010053526B971DAC78418EC6A9ED490C61AF007FE00ECF8ED0EA459E05286EBAE43FC5" ma:contentTypeVersion="5" ma:contentTypeDescription="Default document class for adding items via wizard or drag and drop." ma:contentTypeScope="" ma:versionID="e40537d1b601e586f7ab3e9de3425f36">
  <xsd:schema xmlns:xsd="http://www.w3.org/2001/XMLSchema" xmlns:xs="http://www.w3.org/2001/XMLSchema" xmlns:p="http://schemas.microsoft.com/office/2006/metadata/properties" xmlns:ns2="d267a1a7-8edd-4111-a118-4a206d87cecc" xmlns:ns3="a34007c8-d422-480d-86f8-cbd8072d2bce" targetNamespace="http://schemas.microsoft.com/office/2006/metadata/properties" ma:root="true" ma:fieldsID="1fade8b36e47b667d7b617cc5acea90f" ns2:_="" ns3:_="">
    <xsd:import namespace="d267a1a7-8edd-4111-a118-4a206d87cecc"/>
    <xsd:import namespace="a34007c8-d422-480d-86f8-cbd8072d2bce"/>
    <xsd:element name="properties">
      <xsd:complexType>
        <xsd:sequence>
          <xsd:element name="documentManagement">
            <xsd:complexType>
              <xsd:all>
                <xsd:element ref="ns2:TaxCatchAll" minOccurs="0"/>
                <xsd:element ref="ns2:TaxCatchAllLabel" minOccurs="0"/>
                <xsd:element ref="ns2:Status" minOccurs="0"/>
                <xsd:element ref="ns2:Date_x0020_Authored" minOccurs="0"/>
                <xsd:element ref="ns2:FileNet_x0020_Version_x0020_ID" minOccurs="0"/>
                <xsd:element ref="ns2:FileNet_x0020_Object_x0020_ID" minOccurs="0"/>
                <xsd:element ref="ns2:hf7c71fd10d346fe8adb3bb49d5c0fc0" minOccurs="0"/>
                <xsd:element ref="ns2:m06bc18559e9431bb4d590962e6b7f83" minOccurs="0"/>
                <xsd:element ref="ns2:FileNetAddedBy" minOccurs="0"/>
                <xsd:element ref="ns2:FileNetAddMigration" minOccurs="0"/>
                <xsd:element ref="ns2:FileNetAllOfMinistry" minOccurs="0"/>
                <xsd:element ref="ns2:FileNetAlphaCode" minOccurs="0"/>
                <xsd:element ref="ns2:FileNetAuthor" minOccurs="0"/>
                <xsd:element ref="ns2:FileNetBusinessGroups" minOccurs="0"/>
                <xsd:element ref="ns2:FileNetConsumerProcess" minOccurs="0"/>
                <xsd:element ref="ns2:FileNetCreatedBy" minOccurs="0"/>
                <xsd:element ref="ns2:FileNetEffectiveFrom" minOccurs="0"/>
                <xsd:element ref="ns2:FileNetEndDate" minOccurs="0"/>
                <xsd:element ref="ns2:FileNetExpiry" minOccurs="0"/>
                <xsd:element ref="ns2:FileNetFolderAccess" minOccurs="0"/>
                <xsd:element ref="ns2:FileNetFolderSecurityType" minOccurs="0"/>
                <xsd:element ref="ns2:FileNetLastReview" minOccurs="0"/>
                <xsd:element ref="ns2:FileNetMeetingDate" minOccurs="0"/>
                <xsd:element ref="ns2:FileNetMeetingDocumentationType" minOccurs="0"/>
                <xsd:element ref="ns2:FileNetModifiiedBy" minOccurs="0"/>
                <xsd:element ref="ns2:FileNetNextReviewDueDate" minOccurs="0"/>
                <xsd:element ref="ns2:FileNetParagraph" minOccurs="0"/>
                <xsd:element ref="ns2:FileNetParagraphStatus" minOccurs="0"/>
                <xsd:element ref="ns2:FileNetPhysicalFile" minOccurs="0"/>
                <xsd:element ref="ns2:FileNetPhysicalFileNumber" minOccurs="0"/>
                <xsd:element ref="ns2:FileNetProcessName" minOccurs="0"/>
                <xsd:element ref="ns2:FileNetProcessOwner" minOccurs="0"/>
                <xsd:element ref="ns2:FileNetRecordsManagementActivity" minOccurs="0"/>
                <xsd:element ref="ns2:FileNetScope" minOccurs="0"/>
                <xsd:element ref="ns2:FileNetSource" minOccurs="0"/>
                <xsd:element ref="ns2:FileNetStartDate" minOccurs="0"/>
                <xsd:element ref="ns2:FileNetsubject1" minOccurs="0"/>
                <xsd:element ref="ns2:FileNetsubject2" minOccurs="0"/>
                <xsd:element ref="ns2:FileNetsubject3" minOccurs="0"/>
                <xsd:element ref="ns2:FileNetTriggerProcess" minOccurs="0"/>
                <xsd:element ref="ns2:c65b51bc6a0e4ac9b0840b09a1858551"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7a1a7-8edd-4111-a118-4a206d87cec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4303e52-4a42-4675-a502-ddbaec96634a}" ma:internalName="TaxCatchAll" ma:showField="CatchAllData" ma:web="a34007c8-d422-480d-86f8-cbd8072d2bc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4303e52-4a42-4675-a502-ddbaec96634a}" ma:internalName="TaxCatchAllLabel" ma:readOnly="true" ma:showField="CatchAllDataLabel" ma:web="a34007c8-d422-480d-86f8-cbd8072d2bce">
      <xsd:complexType>
        <xsd:complexContent>
          <xsd:extension base="dms:MultiChoiceLookup">
            <xsd:sequence>
              <xsd:element name="Value" type="dms:Lookup" maxOccurs="unbounded" minOccurs="0" nillable="true"/>
            </xsd:sequence>
          </xsd:extension>
        </xsd:complexContent>
      </xsd:complexType>
    </xsd:element>
    <xsd:element name="Status" ma:index="10" nillable="true" ma:displayName="Status" ma:description="Security marking set associated with document: Draft  for documents which can be edited and finalised for documents which are no longer to be edited.&#10;" ma:format="Dropdown" ma:internalName="Status">
      <xsd:simpleType>
        <xsd:restriction base="dms:Choice">
          <xsd:enumeration value="Draft"/>
          <xsd:enumeration value="Finalised"/>
        </xsd:restriction>
      </xsd:simpleType>
    </xsd:element>
    <xsd:element name="Date_x0020_Authored" ma:index="11" nillable="true" ma:displayName="Date Authored" ma:default="" ma:description="Date resource was actually created, not date of registration into system. Default to Date Uploaded but can be overridden if required. Must be able to enter a date or browse using pop-up calendar-type feature " ma:format="DateOnly" ma:internalName="Date_x0020_Authored">
      <xsd:simpleType>
        <xsd:restriction base="dms:DateTime"/>
      </xsd:simpleType>
    </xsd:element>
    <xsd:element name="FileNet_x0020_Version_x0020_ID" ma:index="12" nillable="true" ma:displayName="FileNet Version ID" ma:default="" ma:description="Version ID" ma:hidden="true" ma:internalName="FileNet_x0020_Version_x0020_ID" ma:readOnly="false">
      <xsd:simpleType>
        <xsd:restriction base="dms:Text">
          <xsd:maxLength value="255"/>
        </xsd:restriction>
      </xsd:simpleType>
    </xsd:element>
    <xsd:element name="FileNet_x0020_Object_x0020_ID" ma:index="13" nillable="true" ma:displayName="FileNet Object ID" ma:default="" ma:description="Folder or Document ID" ma:hidden="true" ma:internalName="FileNet_x0020_Object_x0020_ID" ma:readOnly="false">
      <xsd:simpleType>
        <xsd:restriction base="dms:Text">
          <xsd:maxLength value="255"/>
        </xsd:restriction>
      </xsd:simpleType>
    </xsd:element>
    <xsd:element name="hf7c71fd10d346fe8adb3bb49d5c0fc0" ma:index="14" nillable="true" ma:taxonomy="true" ma:internalName="hf7c71fd10d346fe8adb3bb49d5c0fc0" ma:taxonomyFieldName="FinancialYear" ma:displayName="Financial Year" ma:fieldId="{1f7c71fd-10d3-46fe-8adb-3bb49d5c0fc0}" ma:sspId="dbe7a66c-04a3-4463-8f17-244784dbc568" ma:termSetId="af7dacbb-3732-4a8d-94c4-b8ce8cd95287" ma:anchorId="00000000-0000-0000-0000-000000000000" ma:open="false" ma:isKeyword="false">
      <xsd:complexType>
        <xsd:sequence>
          <xsd:element ref="pc:Terms" minOccurs="0" maxOccurs="1"/>
        </xsd:sequence>
      </xsd:complexType>
    </xsd:element>
    <xsd:element name="m06bc18559e9431bb4d590962e6b7f83" ma:index="16" nillable="true" ma:taxonomy="true" ma:internalName="m06bc18559e9431bb4d590962e6b7f83" ma:taxonomyFieldName="CalendarYear" ma:displayName="Calendar Year" ma:fieldId="{606bc185-59e9-431b-b4d5-90962e6b7f83}" ma:sspId="dbe7a66c-04a3-4463-8f17-244784dbc568" ma:termSetId="bfcc8cbd-371a-4cc9-b153-5a5a6fdb3624" ma:anchorId="00000000-0000-0000-0000-000000000000" ma:open="false" ma:isKeyword="false">
      <xsd:complexType>
        <xsd:sequence>
          <xsd:element ref="pc:Terms" minOccurs="0" maxOccurs="1"/>
        </xsd:sequence>
      </xsd:complexType>
    </xsd:element>
    <xsd:element name="FileNetAddedBy" ma:index="18" nillable="true" ma:displayName="FileNet Added By" ma:hidden="true" ma:internalName="FileNetAddedBy" ma:readOnly="false">
      <xsd:simpleType>
        <xsd:restriction base="dms:Text">
          <xsd:maxLength value="255"/>
        </xsd:restriction>
      </xsd:simpleType>
    </xsd:element>
    <xsd:element name="FileNetAddMigration" ma:index="19" nillable="true" ma:displayName="FileNet AddMigration" ma:hidden="true" ma:internalName="FileNetAddMigration" ma:readOnly="false">
      <xsd:simpleType>
        <xsd:restriction base="dms:Text">
          <xsd:maxLength value="255"/>
        </xsd:restriction>
      </xsd:simpleType>
    </xsd:element>
    <xsd:element name="FileNetAllOfMinistry" ma:index="20" nillable="true" ma:displayName="FileNet All Of Ministry" ma:hidden="true" ma:internalName="FileNetAllOfMinistry" ma:readOnly="false">
      <xsd:simpleType>
        <xsd:restriction base="dms:Text">
          <xsd:maxLength value="255"/>
        </xsd:restriction>
      </xsd:simpleType>
    </xsd:element>
    <xsd:element name="FileNetAlphaCode" ma:index="21" nillable="true" ma:displayName="FileNet AlphaCode" ma:hidden="true" ma:internalName="FileNetAlphaCode" ma:readOnly="false">
      <xsd:simpleType>
        <xsd:restriction base="dms:Text">
          <xsd:maxLength value="255"/>
        </xsd:restriction>
      </xsd:simpleType>
    </xsd:element>
    <xsd:element name="FileNetAuthor" ma:index="22" nillable="true" ma:displayName="FileNet Author" ma:hidden="true" ma:internalName="FileNetAuthor" ma:readOnly="false">
      <xsd:simpleType>
        <xsd:restriction base="dms:Text">
          <xsd:maxLength value="255"/>
        </xsd:restriction>
      </xsd:simpleType>
    </xsd:element>
    <xsd:element name="FileNetBusinessGroups" ma:index="23" nillable="true" ma:displayName="FileNet Business Groups" ma:hidden="true" ma:internalName="FileNetBusinessGroups" ma:readOnly="false">
      <xsd:simpleType>
        <xsd:restriction base="dms:Text">
          <xsd:maxLength value="255"/>
        </xsd:restriction>
      </xsd:simpleType>
    </xsd:element>
    <xsd:element name="FileNetConsumerProcess" ma:index="24" nillable="true" ma:displayName="FileNet ConsumerProcess" ma:hidden="true" ma:internalName="FileNetConsumerProcess" ma:readOnly="false">
      <xsd:simpleType>
        <xsd:restriction base="dms:Text">
          <xsd:maxLength value="255"/>
        </xsd:restriction>
      </xsd:simpleType>
    </xsd:element>
    <xsd:element name="FileNetCreatedBy" ma:index="25" nillable="true" ma:displayName="FileNet Created By" ma:internalName="FileNetCreatedBy" ma:readOnly="false">
      <xsd:simpleType>
        <xsd:restriction base="dms:Text">
          <xsd:maxLength value="255"/>
        </xsd:restriction>
      </xsd:simpleType>
    </xsd:element>
    <xsd:element name="FileNetEffectiveFrom" ma:index="26" nillable="true" ma:displayName="FileNet EffectiveFrom" ma:hidden="true" ma:internalName="FileNetEffectiveFrom" ma:readOnly="false">
      <xsd:simpleType>
        <xsd:restriction base="dms:Text">
          <xsd:maxLength value="255"/>
        </xsd:restriction>
      </xsd:simpleType>
    </xsd:element>
    <xsd:element name="FileNetEndDate" ma:index="27" nillable="true" ma:displayName="FileNet End Date" ma:hidden="true" ma:internalName="FileNetEndDate" ma:readOnly="false">
      <xsd:simpleType>
        <xsd:restriction base="dms:Text">
          <xsd:maxLength value="255"/>
        </xsd:restriction>
      </xsd:simpleType>
    </xsd:element>
    <xsd:element name="FileNetExpiry" ma:index="28" nillable="true" ma:displayName="FileNet Expiry" ma:hidden="true" ma:internalName="FileNetExpiry" ma:readOnly="false">
      <xsd:simpleType>
        <xsd:restriction base="dms:Text">
          <xsd:maxLength value="255"/>
        </xsd:restriction>
      </xsd:simpleType>
    </xsd:element>
    <xsd:element name="FileNetFolderAccess" ma:index="29" nillable="true" ma:displayName="FileNet FolderAccess" ma:hidden="true" ma:internalName="FileNetFolderAccess" ma:readOnly="false">
      <xsd:simpleType>
        <xsd:restriction base="dms:Text">
          <xsd:maxLength value="255"/>
        </xsd:restriction>
      </xsd:simpleType>
    </xsd:element>
    <xsd:element name="FileNetFolderSecurityType" ma:index="30" nillable="true" ma:displayName="FileNet FolderSecurityType" ma:hidden="true" ma:internalName="FileNetFolderSecurityType" ma:readOnly="false">
      <xsd:simpleType>
        <xsd:restriction base="dms:Text">
          <xsd:maxLength value="255"/>
        </xsd:restriction>
      </xsd:simpleType>
    </xsd:element>
    <xsd:element name="FileNetLastReview" ma:index="31" nillable="true" ma:displayName="FileNet LastReview" ma:hidden="true" ma:internalName="FileNetLastReview" ma:readOnly="false">
      <xsd:simpleType>
        <xsd:restriction base="dms:Text">
          <xsd:maxLength value="255"/>
        </xsd:restriction>
      </xsd:simpleType>
    </xsd:element>
    <xsd:element name="FileNetMeetingDate" ma:index="32" nillable="true" ma:displayName="FileNet MeetingDate" ma:hidden="true" ma:internalName="FileNetMeetingDate" ma:readOnly="false">
      <xsd:simpleType>
        <xsd:restriction base="dms:Text">
          <xsd:maxLength value="255"/>
        </xsd:restriction>
      </xsd:simpleType>
    </xsd:element>
    <xsd:element name="FileNetMeetingDocumentationType" ma:index="33" nillable="true" ma:displayName="FileNet MeetingDocumentationType" ma:hidden="true" ma:internalName="FileNetMeetingDocumentationType" ma:readOnly="false">
      <xsd:simpleType>
        <xsd:restriction base="dms:Text">
          <xsd:maxLength value="255"/>
        </xsd:restriction>
      </xsd:simpleType>
    </xsd:element>
    <xsd:element name="FileNetModifiiedBy" ma:index="34" nillable="true" ma:displayName="FileNet Modified By" ma:internalName="FileNetModifiiedBy" ma:readOnly="false">
      <xsd:simpleType>
        <xsd:restriction base="dms:Text">
          <xsd:maxLength value="255"/>
        </xsd:restriction>
      </xsd:simpleType>
    </xsd:element>
    <xsd:element name="FileNetNextReviewDueDate" ma:index="35" nillable="true" ma:displayName="FileNet NextReviewDueDate" ma:hidden="true" ma:internalName="FileNetNextReviewDueDate" ma:readOnly="false">
      <xsd:simpleType>
        <xsd:restriction base="dms:Text">
          <xsd:maxLength value="255"/>
        </xsd:restriction>
      </xsd:simpleType>
    </xsd:element>
    <xsd:element name="FileNetParagraph" ma:index="36" nillable="true" ma:displayName="FileNet Paragraph" ma:hidden="true" ma:internalName="FileNetParagraph" ma:readOnly="false">
      <xsd:simpleType>
        <xsd:restriction base="dms:Text">
          <xsd:maxLength value="255"/>
        </xsd:restriction>
      </xsd:simpleType>
    </xsd:element>
    <xsd:element name="FileNetParagraphStatus" ma:index="37" nillable="true" ma:displayName="FileNet Paragraph Status" ma:hidden="true" ma:internalName="FileNetParagraphStatus" ma:readOnly="false">
      <xsd:simpleType>
        <xsd:restriction base="dms:Text">
          <xsd:maxLength value="255"/>
        </xsd:restriction>
      </xsd:simpleType>
    </xsd:element>
    <xsd:element name="FileNetPhysicalFile" ma:index="38" nillable="true" ma:displayName="FileNet PhysicalFile" ma:hidden="true" ma:internalName="FileNetPhysicalFile" ma:readOnly="false">
      <xsd:simpleType>
        <xsd:restriction base="dms:Text">
          <xsd:maxLength value="255"/>
        </xsd:restriction>
      </xsd:simpleType>
    </xsd:element>
    <xsd:element name="FileNetPhysicalFileNumber" ma:index="39" nillable="true" ma:displayName="FileNet PhysicalFileNumber" ma:hidden="true" ma:internalName="FileNetPhysicalFileNumber" ma:readOnly="false">
      <xsd:simpleType>
        <xsd:restriction base="dms:Text">
          <xsd:maxLength value="255"/>
        </xsd:restriction>
      </xsd:simpleType>
    </xsd:element>
    <xsd:element name="FileNetProcessName" ma:index="40" nillable="true" ma:displayName="FileNet ProcessName" ma:hidden="true" ma:internalName="FileNetProcessName" ma:readOnly="false">
      <xsd:simpleType>
        <xsd:restriction base="dms:Text">
          <xsd:maxLength value="255"/>
        </xsd:restriction>
      </xsd:simpleType>
    </xsd:element>
    <xsd:element name="FileNetProcessOwner" ma:index="41" nillable="true" ma:displayName="FileNet ProcessOwner" ma:hidden="true" ma:internalName="FileNetProcessOwner" ma:readOnly="false">
      <xsd:simpleType>
        <xsd:restriction base="dms:Text">
          <xsd:maxLength value="255"/>
        </xsd:restriction>
      </xsd:simpleType>
    </xsd:element>
    <xsd:element name="FileNetRecordsManagementActivity" ma:index="42" nillable="true" ma:displayName="FileNet RecordsManagementActivity" ma:hidden="true" ma:internalName="FileNetRecordsManagementActivity" ma:readOnly="false">
      <xsd:simpleType>
        <xsd:restriction base="dms:Text">
          <xsd:maxLength value="255"/>
        </xsd:restriction>
      </xsd:simpleType>
    </xsd:element>
    <xsd:element name="FileNetScope" ma:index="43" nillable="true" ma:displayName="FileNet Scope" ma:hidden="true" ma:internalName="FileNetScope" ma:readOnly="false">
      <xsd:simpleType>
        <xsd:restriction base="dms:Text">
          <xsd:maxLength value="255"/>
        </xsd:restriction>
      </xsd:simpleType>
    </xsd:element>
    <xsd:element name="FileNetSource" ma:index="44" nillable="true" ma:displayName="FileNet Source" ma:hidden="true" ma:internalName="FileNetSource" ma:readOnly="false">
      <xsd:simpleType>
        <xsd:restriction base="dms:Text">
          <xsd:maxLength value="255"/>
        </xsd:restriction>
      </xsd:simpleType>
    </xsd:element>
    <xsd:element name="FileNetStartDate" ma:index="45" nillable="true" ma:displayName="FileNet Start Date" ma:hidden="true" ma:internalName="FileNetStartDate" ma:readOnly="false">
      <xsd:simpleType>
        <xsd:restriction base="dms:Text">
          <xsd:maxLength value="255"/>
        </xsd:restriction>
      </xsd:simpleType>
    </xsd:element>
    <xsd:element name="FileNetsubject1" ma:index="46" nillable="true" ma:displayName="FileNet subject 1" ma:hidden="true" ma:internalName="FileNetsubject1" ma:readOnly="false">
      <xsd:simpleType>
        <xsd:restriction base="dms:Text">
          <xsd:maxLength value="255"/>
        </xsd:restriction>
      </xsd:simpleType>
    </xsd:element>
    <xsd:element name="FileNetsubject2" ma:index="47" nillable="true" ma:displayName="FileNet subject 2" ma:hidden="true" ma:internalName="FileNetsubject2" ma:readOnly="false">
      <xsd:simpleType>
        <xsd:restriction base="dms:Text">
          <xsd:maxLength value="255"/>
        </xsd:restriction>
      </xsd:simpleType>
    </xsd:element>
    <xsd:element name="FileNetsubject3" ma:index="48" nillable="true" ma:displayName="FileNet subject 3" ma:hidden="true" ma:internalName="FileNetsubject3" ma:readOnly="false">
      <xsd:simpleType>
        <xsd:restriction base="dms:Text">
          <xsd:maxLength value="255"/>
        </xsd:restriction>
      </xsd:simpleType>
    </xsd:element>
    <xsd:element name="FileNetTriggerProcess" ma:index="49" nillable="true" ma:displayName="FileNet TriggerProcess" ma:hidden="true" ma:internalName="FileNetTriggerProcess" ma:readOnly="false">
      <xsd:simpleType>
        <xsd:restriction base="dms:Text">
          <xsd:maxLength value="255"/>
        </xsd:restriction>
      </xsd:simpleType>
    </xsd:element>
    <xsd:element name="c65b51bc6a0e4ac9b0840b09a1858551" ma:index="50" nillable="true" ma:taxonomy="true" ma:internalName="c65b51bc6a0e4ac9b0840b09a1858551" ma:taxonomyFieldName="Record_x0020_Activity" ma:displayName="Record Activity" ma:indexed="true" ma:readOnly="false" ma:default="" ma:fieldId="{c65b51bc-6a0e-4ac9-b084-0b09a1858551}" ma:sspId="dbe7a66c-04a3-4463-8f17-244784dbc568" ma:termSetId="e0490ee9-9d4b-40d2-9ac4-9f1d118dfa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34007c8-d422-480d-86f8-cbd8072d2bce" elementFormDefault="qualified">
    <xsd:import namespace="http://schemas.microsoft.com/office/2006/documentManagement/types"/>
    <xsd:import namespace="http://schemas.microsoft.com/office/infopath/2007/PartnerControls"/>
    <xsd:element name="_dlc_DocId" ma:index="52" nillable="true" ma:displayName="Document ID Value" ma:description="The value of the document ID assigned to this item." ma:indexed="true"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B3C563-710F-4358-8521-B25DD30BE493}">
  <ds:schemaRefs>
    <ds:schemaRef ds:uri="http://purl.org/dc/terms/"/>
    <ds:schemaRef ds:uri="a34007c8-d422-480d-86f8-cbd8072d2bce"/>
    <ds:schemaRef ds:uri="http://schemas.microsoft.com/office/2006/documentManagement/types"/>
    <ds:schemaRef ds:uri="http://purl.org/dc/dcmitype/"/>
    <ds:schemaRef ds:uri="http://www.w3.org/XML/1998/namespace"/>
    <ds:schemaRef ds:uri="http://purl.org/dc/elements/1.1/"/>
    <ds:schemaRef ds:uri="d267a1a7-8edd-4111-a118-4a206d87cec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D2149B4-FC0D-4295-9875-F6D5C3DFC9AA}">
  <ds:schemaRefs>
    <ds:schemaRef ds:uri="http://schemas.microsoft.com/sharepoint/v3/contenttype/forms"/>
  </ds:schemaRefs>
</ds:datastoreItem>
</file>

<file path=customXml/itemProps3.xml><?xml version="1.0" encoding="utf-8"?>
<ds:datastoreItem xmlns:ds="http://schemas.openxmlformats.org/officeDocument/2006/customXml" ds:itemID="{63AE79B5-B4A0-4E36-B70B-5C8F738F1C2A}">
  <ds:schemaRefs>
    <ds:schemaRef ds:uri="Microsoft.SharePoint.Taxonomy.ContentTypeSync"/>
  </ds:schemaRefs>
</ds:datastoreItem>
</file>

<file path=customXml/itemProps4.xml><?xml version="1.0" encoding="utf-8"?>
<ds:datastoreItem xmlns:ds="http://schemas.openxmlformats.org/officeDocument/2006/customXml" ds:itemID="{B60CCB2D-9D5B-4B68-9D84-8E8FB82D6648}">
  <ds:schemaRefs>
    <ds:schemaRef ds:uri="http://schemas.microsoft.com/sharepoint/events"/>
  </ds:schemaRefs>
</ds:datastoreItem>
</file>

<file path=customXml/itemProps5.xml><?xml version="1.0" encoding="utf-8"?>
<ds:datastoreItem xmlns:ds="http://schemas.openxmlformats.org/officeDocument/2006/customXml" ds:itemID="{9AD93A28-7769-4345-87D6-19CCDCB1D2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7a1a7-8edd-4111-a118-4a206d87cecc"/>
    <ds:schemaRef ds:uri="a34007c8-d422-480d-86f8-cbd8072d2b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RSF.1</vt:lpstr>
      <vt:lpstr>RSF.2</vt:lpstr>
      <vt:lpstr>RSF.3</vt:lpstr>
      <vt:lpstr>RSF.4</vt:lpstr>
      <vt:lpstr>RSF.5</vt:lpstr>
      <vt:lpstr>RSF.6</vt:lpstr>
      <vt:lpstr>RSF.7</vt:lpstr>
      <vt:lpstr>RSF.8</vt:lpstr>
    </vt:vector>
  </TitlesOfParts>
  <Manager/>
  <Company>Ministry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AlosiusJ</dc:creator>
  <cp:keywords/>
  <dc:description/>
  <cp:lastModifiedBy>Hanny Aichman</cp:lastModifiedBy>
  <cp:revision/>
  <dcterms:created xsi:type="dcterms:W3CDTF">2006-11-08T21:35:39Z</dcterms:created>
  <dcterms:modified xsi:type="dcterms:W3CDTF">2025-11-05T19:59:58Z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293-ee01-473c-a52c-371191c3a8d3_Enabled">
    <vt:lpwstr>true</vt:lpwstr>
  </property>
  <property fmtid="{D5CDD505-2E9C-101B-9397-08002B2CF9AE}" pid="3" name="MSIP_Label_1f9f3293-ee01-473c-a52c-371191c3a8d3_SetDate">
    <vt:lpwstr>2025-10-02T19:45:34Z</vt:lpwstr>
  </property>
  <property fmtid="{D5CDD505-2E9C-101B-9397-08002B2CF9AE}" pid="4" name="MSIP_Label_1f9f3293-ee01-473c-a52c-371191c3a8d3_Method">
    <vt:lpwstr>Privileged</vt:lpwstr>
  </property>
  <property fmtid="{D5CDD505-2E9C-101B-9397-08002B2CF9AE}" pid="5" name="MSIP_Label_1f9f3293-ee01-473c-a52c-371191c3a8d3_Name">
    <vt:lpwstr>IN CONFIDENCE - INTERNAL ONLY</vt:lpwstr>
  </property>
  <property fmtid="{D5CDD505-2E9C-101B-9397-08002B2CF9AE}" pid="6" name="MSIP_Label_1f9f3293-ee01-473c-a52c-371191c3a8d3_SiteId">
    <vt:lpwstr>e6d2d4cc-b762-486e-8894-4f5f440d5f31</vt:lpwstr>
  </property>
  <property fmtid="{D5CDD505-2E9C-101B-9397-08002B2CF9AE}" pid="7" name="MSIP_Label_1f9f3293-ee01-473c-a52c-371191c3a8d3_ActionId">
    <vt:lpwstr>936347e3-9ad0-489e-afe1-f71f7bdf84c9</vt:lpwstr>
  </property>
  <property fmtid="{D5CDD505-2E9C-101B-9397-08002B2CF9AE}" pid="8" name="MSIP_Label_1f9f3293-ee01-473c-a52c-371191c3a8d3_ContentBits">
    <vt:lpwstr>3</vt:lpwstr>
  </property>
  <property fmtid="{D5CDD505-2E9C-101B-9397-08002B2CF9AE}" pid="9" name="MSIP_Label_1f9f3293-ee01-473c-a52c-371191c3a8d3_Tag">
    <vt:lpwstr>10, 0, 1, 1</vt:lpwstr>
  </property>
  <property fmtid="{D5CDD505-2E9C-101B-9397-08002B2CF9AE}" pid="10" name="ContentTypeId">
    <vt:lpwstr>0x01010053526B971DAC78418EC6A9ED490C61AF007FE00ECF8ED0EA459E05286EBAE43FC5</vt:lpwstr>
  </property>
  <property fmtid="{D5CDD505-2E9C-101B-9397-08002B2CF9AE}" pid="11" name="_dlc_DocIdItemGuid">
    <vt:lpwstr>380d06bd-33c8-42cf-b9f0-b90940da8448</vt:lpwstr>
  </property>
  <property fmtid="{D5CDD505-2E9C-101B-9397-08002B2CF9AE}" pid="12" name="j560beb70aea488fb091e84adbb32566">
    <vt:lpwstr/>
  </property>
  <property fmtid="{D5CDD505-2E9C-101B-9397-08002B2CF9AE}" pid="13" name="Ministerial_x0020_Type">
    <vt:lpwstr/>
  </property>
  <property fmtid="{D5CDD505-2E9C-101B-9397-08002B2CF9AE}" pid="14" name="Record_x0020_Activity">
    <vt:lpwstr/>
  </property>
  <property fmtid="{D5CDD505-2E9C-101B-9397-08002B2CF9AE}" pid="15" name="Property_x0020_Management_x0020_Activity">
    <vt:lpwstr/>
  </property>
  <property fmtid="{D5CDD505-2E9C-101B-9397-08002B2CF9AE}" pid="16" name="MediaServiceImageTags">
    <vt:lpwstr/>
  </property>
  <property fmtid="{D5CDD505-2E9C-101B-9397-08002B2CF9AE}" pid="17" name="Record Activity">
    <vt:lpwstr/>
  </property>
  <property fmtid="{D5CDD505-2E9C-101B-9397-08002B2CF9AE}" pid="18" name="CalendarYear">
    <vt:lpwstr/>
  </property>
  <property fmtid="{D5CDD505-2E9C-101B-9397-08002B2CF9AE}" pid="19" name="lcf76f155ced4ddcb4097134ff3c332f">
    <vt:lpwstr/>
  </property>
  <property fmtid="{D5CDD505-2E9C-101B-9397-08002B2CF9AE}" pid="20" name="FinancialYear">
    <vt:lpwstr/>
  </property>
  <property fmtid="{D5CDD505-2E9C-101B-9397-08002B2CF9AE}" pid="21" name="ce139978aae645acb1db0a0e0d3df2f5">
    <vt:lpwstr/>
  </property>
  <property fmtid="{D5CDD505-2E9C-101B-9397-08002B2CF9AE}" pid="22" name="Property Management Activity">
    <vt:lpwstr/>
  </property>
  <property fmtid="{D5CDD505-2E9C-101B-9397-08002B2CF9AE}" pid="23" name="Ministerial Type">
    <vt:lpwstr/>
  </property>
</Properties>
</file>